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5B6EAE90-4C60-474D-A243-BEC12C04E990}" xr6:coauthVersionLast="33" xr6:coauthVersionMax="33" xr10:uidLastSave="{00000000-0000-0000-0000-000000000000}"/>
  <bookViews>
    <workbookView xWindow="0" yWindow="0" windowWidth="22470" windowHeight="12360" activeTab="1" xr2:uid="{00000000-000D-0000-FFFF-FFFF00000000}"/>
  </bookViews>
  <sheets>
    <sheet name="WB! Status" sheetId="66" r:id="rId1"/>
    <sheet name="vanguard" sheetId="1" r:id="rId2"/>
  </sheets>
  <externalReferences>
    <externalReference r:id="rId3"/>
  </externalReferences>
  <definedNames>
    <definedName name="WBGLMULT">1</definedName>
    <definedName name="WBMIN">vanguard!$J$25</definedName>
  </definedNames>
  <calcPr calcId="179017"/>
</workbook>
</file>

<file path=xl/calcChain.xml><?xml version="1.0" encoding="utf-8"?>
<calcChain xmlns="http://schemas.openxmlformats.org/spreadsheetml/2006/main">
  <c r="F15" i="1" l="1"/>
  <c r="E15" i="1"/>
  <c r="D15" i="1"/>
  <c r="C15" i="1"/>
  <c r="B23" i="1" l="1"/>
  <c r="B22" i="1"/>
  <c r="B21" i="1"/>
  <c r="B20" i="1"/>
  <c r="B19" i="1"/>
  <c r="B18" i="1"/>
  <c r="B17" i="1"/>
  <c r="J10" i="1" l="1"/>
  <c r="J14" i="1"/>
  <c r="I15" i="1"/>
  <c r="H15" i="1"/>
  <c r="G15" i="1"/>
  <c r="I22" i="1"/>
  <c r="I21" i="1"/>
  <c r="H21" i="1"/>
  <c r="I20" i="1"/>
  <c r="H20" i="1"/>
  <c r="G20" i="1"/>
  <c r="F19" i="1"/>
  <c r="G19" i="1"/>
  <c r="H19" i="1"/>
  <c r="I19" i="1"/>
  <c r="I18" i="1"/>
  <c r="H18" i="1"/>
  <c r="G18" i="1"/>
  <c r="F18" i="1"/>
  <c r="E18" i="1"/>
  <c r="I17" i="1"/>
  <c r="H17" i="1"/>
  <c r="G17" i="1"/>
  <c r="F17" i="1"/>
  <c r="E17" i="1"/>
  <c r="D17" i="1"/>
  <c r="E16" i="1"/>
  <c r="G16" i="1"/>
  <c r="C16" i="1"/>
  <c r="K14" i="1"/>
  <c r="D16" i="1"/>
  <c r="K10" i="1"/>
  <c r="I16" i="1"/>
  <c r="H16" i="1"/>
  <c r="F16" i="1"/>
  <c r="J25" i="1" l="1"/>
  <c r="J26" i="1" s="1"/>
</calcChain>
</file>

<file path=xl/sharedStrings.xml><?xml version="1.0" encoding="utf-8"?>
<sst xmlns="http://schemas.openxmlformats.org/spreadsheetml/2006/main" count="101" uniqueCount="96">
  <si>
    <t>CD___</t>
  </si>
  <si>
    <t>VG040</t>
  </si>
  <si>
    <t>VG102</t>
  </si>
  <si>
    <t>VG058</t>
  </si>
  <si>
    <t>VG079</t>
  </si>
  <si>
    <t>VG072</t>
  </si>
  <si>
    <t>VG533</t>
  </si>
  <si>
    <t>Estimated future return per year</t>
  </si>
  <si>
    <t>Standard deviation in return per year</t>
  </si>
  <si>
    <t>Investment decisions, X(j)</t>
  </si>
  <si>
    <t>SD(j)*X(j):</t>
  </si>
  <si>
    <t>Sums</t>
  </si>
  <si>
    <t>A standard Markowitz portfolio problem:</t>
  </si>
  <si>
    <t xml:space="preserve">   Minimize variance of portfolio,</t>
  </si>
  <si>
    <t xml:space="preserve">    subject to:</t>
  </si>
  <si>
    <t xml:space="preserve">          Sum of investments = 1  ( Budget constraint)</t>
  </si>
  <si>
    <t xml:space="preserve">          Expected return &gt;= Target return.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</si>
  <si>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</si>
  <si>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</si>
  <si>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</si>
  <si>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</si>
  <si>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</si>
  <si>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</si>
  <si>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2         Unlimited</t>
  </si>
  <si>
    <t xml:space="preserve">   Maximum coefficient value:        1  on vanguard!J10</t>
  </si>
  <si>
    <t xml:space="preserve">   Maximum coefficient in formula:   vanguard!J10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</si>
  <si>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</si>
  <si>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</si>
  <si>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</si>
  <si>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</si>
  <si>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</si>
  <si>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</si>
  <si>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</si>
  <si>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</si>
  <si>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</si>
  <si>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</si>
  <si>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</si>
  <si>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</si>
  <si>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ERROR / WARNING MESSAGES:</t>
  </si>
  <si>
    <t xml:space="preserve"> ***WARNING***</t>
  </si>
  <si>
    <t xml:space="preserve">   (cell addresses listed at bottom of tab).</t>
  </si>
  <si>
    <t xml:space="preserve"> LISTING:</t>
  </si>
  <si>
    <t xml:space="preserve"> End of Report</t>
  </si>
  <si>
    <t xml:space="preserve"> DATE GENERATED:</t>
  </si>
  <si>
    <t xml:space="preserve"> NON-DEFAULT SETTINGS:</t>
  </si>
  <si>
    <t>0 Hours  0 Minutes  0 Seconds</t>
  </si>
  <si>
    <t xml:space="preserve">   Global Solver Options / Multistart Attempts:   Off</t>
  </si>
  <si>
    <t xml:space="preserve"> ITERATIONS:             </t>
  </si>
  <si>
    <t xml:space="preserve"> OPTIMALITY CONDITION:   </t>
  </si>
  <si>
    <t>SATISFIED</t>
  </si>
  <si>
    <t xml:space="preserve"> OPTIMALITY TOLERANCES:  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</si>
  <si>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</si>
  <si>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</si>
  <si>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</si>
  <si>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</si>
  <si>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</si>
  <si>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</si>
  <si>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</si>
  <si>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List of nonlinear expressions:</t>
  </si>
  <si>
    <t xml:space="preserve">   List of contributors to nonlinear cells:</t>
  </si>
  <si>
    <t>(Minimize) Portfolio Variance( X*SD*CORR*SD'*X'):</t>
  </si>
  <si>
    <t xml:space="preserve">       Adjustables                      7         Unlimited</t>
  </si>
  <si>
    <t xml:space="preserve">         Continuous                     7</t>
  </si>
  <si>
    <t xml:space="preserve">   Minimum coefficient value:        0.037  on vanguard!F14</t>
  </si>
  <si>
    <t xml:space="preserve">   Minimum coefficient in formula:   vanguard!F15</t>
  </si>
  <si>
    <t>Portfolio SD:</t>
  </si>
  <si>
    <t>The investments available( six Vanguard funds)</t>
  </si>
  <si>
    <t xml:space="preserve">   WBINNERPRODUCT Function:   Detected</t>
  </si>
  <si>
    <t xml:space="preserve">   vanguard!I15 &lt;-&gt; </t>
  </si>
  <si>
    <t xml:space="preserve">   vanguard!H15 &lt;-&gt; </t>
  </si>
  <si>
    <t xml:space="preserve">   vanguard!G15 &lt;-&gt; </t>
  </si>
  <si>
    <t xml:space="preserve">   vanguard!F15 &lt;-&gt; </t>
  </si>
  <si>
    <t xml:space="preserve">   vanguard!E15 &lt;-&gt; </t>
  </si>
  <si>
    <t xml:space="preserve">   vanguard!D15 &lt;-&gt; </t>
  </si>
  <si>
    <t xml:space="preserve">   vanguard!C15 &lt;-&gt; </t>
  </si>
  <si>
    <t>Target return.</t>
  </si>
  <si>
    <t>Budget</t>
  </si>
  <si>
    <t>SD*X*CORR:</t>
  </si>
  <si>
    <t xml:space="preserve">   vanguard!J25</t>
  </si>
  <si>
    <t xml:space="preserve">   Total Cells                         99</t>
  </si>
  <si>
    <t xml:space="preserve">     Numerics                          97</t>
  </si>
  <si>
    <t xml:space="preserve">       Constants                       73</t>
  </si>
  <si>
    <t xml:space="preserve">       Formulas                        17</t>
  </si>
  <si>
    <t xml:space="preserve">   Nonlinears                          14         Unlimited</t>
  </si>
  <si>
    <t xml:space="preserve">   Coefficients                        78</t>
  </si>
  <si>
    <t>Quadratic (Quadratic Program)</t>
  </si>
  <si>
    <t xml:space="preserve"> vanguard!I16</t>
  </si>
  <si>
    <t xml:space="preserve"> vanguard!H16</t>
  </si>
  <si>
    <t xml:space="preserve"> vanguard!G16</t>
  </si>
  <si>
    <t xml:space="preserve"> vanguard!F16</t>
  </si>
  <si>
    <t xml:space="preserve"> vanguard!E16</t>
  </si>
  <si>
    <t xml:space="preserve"> vanguard!D16</t>
  </si>
  <si>
    <t xml:space="preserve"> vanguard!C16</t>
  </si>
  <si>
    <t xml:space="preserve">  &lt;&lt;== SD*X*CORR*(SD*X)'</t>
  </si>
  <si>
    <t xml:space="preserve"> What'sBest!® 16.0.0.0 (Mar 19, 2018) - Lib.:12.0.3977.61 - 64-bit - Status Report -</t>
  </si>
  <si>
    <t>LOCALLY OPTIMAL (see messages below)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</si>
</sst>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#,##0.0##############"/>
    <numFmt numFmtId="166" formatCode="mmm\ dd\,\ yyyy"/>
    <numFmt numFmtId="167" formatCode="hh:mm\ AM/PM"/>
    <numFmt numFmtId="168" formatCode="0.000000"/>
    <numFmt numFmtId="169" formatCode="0.00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8" fillId="0" borderId="0" xfId="0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20" fillId="0" borderId="0" xfId="0" applyFont="1"/>
    <xf numFmtId="166" fontId="20" fillId="0" borderId="0" xfId="0" applyNumberFormat="1" applyFont="1" applyAlignment="1">
      <alignment horizontal="left"/>
    </xf>
    <xf numFmtId="167" fontId="20" fillId="0" borderId="0" xfId="0" applyNumberFormat="1" applyFont="1" applyAlignment="1">
      <alignment horizontal="left"/>
    </xf>
    <xf numFmtId="0" fontId="21" fillId="0" borderId="0" xfId="0" applyFont="1"/>
    <xf numFmtId="165" fontId="20" fillId="0" borderId="0" xfId="0" applyNumberFormat="1" applyFont="1" applyAlignment="1">
      <alignment horizontal="left"/>
    </xf>
    <xf numFmtId="0" fontId="0" fillId="8" borderId="8" xfId="15" applyFont="1" applyAlignment="1">
      <alignment horizontal="right"/>
    </xf>
    <xf numFmtId="0" fontId="0" fillId="8" borderId="8" xfId="15" applyFont="1"/>
    <xf numFmtId="0" fontId="20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164" fontId="19" fillId="0" borderId="0" xfId="42" applyNumberFormat="1" applyFont="1" applyAlignment="1" applyProtection="1">
      <alignment horizontal="right"/>
      <protection locked="0"/>
    </xf>
    <xf numFmtId="168" fontId="0" fillId="0" borderId="0" xfId="0" applyNumberFormat="1"/>
    <xf numFmtId="0" fontId="22" fillId="0" borderId="0" xfId="0" applyFont="1"/>
    <xf numFmtId="0" fontId="18" fillId="0" borderId="0" xfId="0" applyFont="1"/>
    <xf numFmtId="169" fontId="0" fillId="0" borderId="0" xfId="0" applyNumberFormat="1"/>
    <xf numFmtId="169" fontId="1" fillId="33" borderId="0" xfId="43" applyNumberFormat="1" applyAlignment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innerproduct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1E33E-17E6-40F8-8A6C-CE221E93D1BA}">
  <dimension ref="A1:D84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5" t="s">
        <v>94</v>
      </c>
      <c r="B1" s="5"/>
      <c r="C1" s="5"/>
      <c r="D1" s="5"/>
    </row>
    <row r="2" spans="1:4" x14ac:dyDescent="0.25">
      <c r="A2" s="5"/>
      <c r="B2" s="5"/>
      <c r="C2" s="5"/>
      <c r="D2" s="5"/>
    </row>
    <row r="3" spans="1:4" x14ac:dyDescent="0.25">
      <c r="A3" s="5" t="s">
        <v>43</v>
      </c>
      <c r="B3" s="6">
        <v>43259.648587962962</v>
      </c>
      <c r="C3" s="7">
        <v>43259.648587962962</v>
      </c>
      <c r="D3" s="5"/>
    </row>
    <row r="4" spans="1:4" x14ac:dyDescent="0.25">
      <c r="A4" s="5"/>
      <c r="B4" s="5"/>
      <c r="C4" s="5"/>
      <c r="D4" s="5"/>
    </row>
    <row r="5" spans="1:4" x14ac:dyDescent="0.25">
      <c r="A5" s="5"/>
      <c r="B5" s="5"/>
      <c r="C5" s="5"/>
      <c r="D5" s="5"/>
    </row>
    <row r="6" spans="1:4" x14ac:dyDescent="0.25">
      <c r="A6" s="5" t="s">
        <v>17</v>
      </c>
      <c r="B6" s="5"/>
      <c r="C6" s="5"/>
      <c r="D6" s="5"/>
    </row>
    <row r="7" spans="1:4" x14ac:dyDescent="0.25">
      <c r="A7" s="5"/>
      <c r="B7" s="5"/>
      <c r="C7" s="5"/>
      <c r="D7" s="5"/>
    </row>
    <row r="8" spans="1:4" x14ac:dyDescent="0.25">
      <c r="A8" s="5" t="s">
        <v>18</v>
      </c>
      <c r="B8" s="5"/>
      <c r="C8" s="5"/>
      <c r="D8" s="5"/>
    </row>
    <row r="9" spans="1:4" x14ac:dyDescent="0.25">
      <c r="A9" s="5" t="s">
        <v>19</v>
      </c>
      <c r="B9" s="5"/>
      <c r="C9" s="5"/>
      <c r="D9" s="5"/>
    </row>
    <row r="10" spans="1:4" x14ac:dyDescent="0.25">
      <c r="A10" s="5" t="s">
        <v>79</v>
      </c>
      <c r="B10" s="5"/>
      <c r="C10" s="5"/>
      <c r="D10" s="5"/>
    </row>
    <row r="11" spans="1:4" x14ac:dyDescent="0.25">
      <c r="A11" s="5" t="s">
        <v>80</v>
      </c>
      <c r="B11" s="5"/>
      <c r="C11" s="5"/>
      <c r="D11" s="5"/>
    </row>
    <row r="12" spans="1:4" x14ac:dyDescent="0.25">
      <c r="A12" s="5" t="s">
        <v>61</v>
      </c>
      <c r="B12" s="5"/>
      <c r="C12" s="5"/>
      <c r="D12" s="5"/>
    </row>
    <row r="13" spans="1:4" x14ac:dyDescent="0.25">
      <c r="A13" s="5" t="s">
        <v>62</v>
      </c>
      <c r="B13" s="5"/>
      <c r="C13" s="5"/>
      <c r="D13" s="5"/>
    </row>
    <row r="14" spans="1:4" x14ac:dyDescent="0.25">
      <c r="A14" s="5" t="s">
        <v>20</v>
      </c>
      <c r="B14" s="5"/>
      <c r="C14" s="5"/>
      <c r="D14" s="5"/>
    </row>
    <row r="15" spans="1:4" x14ac:dyDescent="0.25">
      <c r="A15" s="5" t="s">
        <v>21</v>
      </c>
      <c r="B15" s="5"/>
      <c r="C15" s="5"/>
      <c r="D15" s="5"/>
    </row>
    <row r="16" spans="1:4" x14ac:dyDescent="0.25">
      <c r="A16" s="5" t="s">
        <v>81</v>
      </c>
      <c r="B16" s="5"/>
      <c r="C16" s="5"/>
      <c r="D16" s="5"/>
    </row>
    <row r="17" spans="1:4" x14ac:dyDescent="0.25">
      <c r="A17" s="5" t="s">
        <v>82</v>
      </c>
      <c r="B17" s="5"/>
      <c r="C17" s="5"/>
      <c r="D17" s="5"/>
    </row>
    <row r="18" spans="1:4" x14ac:dyDescent="0.25">
      <c r="A18" s="5" t="s">
        <v>22</v>
      </c>
      <c r="B18" s="5"/>
      <c r="C18" s="5"/>
      <c r="D18" s="5"/>
    </row>
    <row r="19" spans="1:4" x14ac:dyDescent="0.25">
      <c r="A19" s="5" t="s">
        <v>23</v>
      </c>
      <c r="B19" s="5"/>
      <c r="C19" s="5"/>
      <c r="D19" s="5"/>
    </row>
    <row r="20" spans="1:4" x14ac:dyDescent="0.25">
      <c r="A20" s="5" t="s">
        <v>83</v>
      </c>
      <c r="B20" s="5"/>
      <c r="C20" s="5"/>
      <c r="D20" s="5"/>
    </row>
    <row r="21" spans="1:4" x14ac:dyDescent="0.25">
      <c r="A21" s="5" t="s">
        <v>84</v>
      </c>
      <c r="B21" s="5"/>
      <c r="C21" s="5"/>
      <c r="D21" s="5"/>
    </row>
    <row r="22" spans="1:4" x14ac:dyDescent="0.25">
      <c r="A22" s="5"/>
      <c r="B22" s="5"/>
      <c r="C22" s="5"/>
      <c r="D22" s="5"/>
    </row>
    <row r="23" spans="1:4" x14ac:dyDescent="0.25">
      <c r="A23" s="5" t="s">
        <v>63</v>
      </c>
      <c r="B23" s="5"/>
      <c r="C23" s="5"/>
      <c r="D23" s="5"/>
    </row>
    <row r="24" spans="1:4" x14ac:dyDescent="0.25">
      <c r="A24" s="5" t="s">
        <v>64</v>
      </c>
      <c r="B24" s="5"/>
      <c r="C24" s="5"/>
      <c r="D24" s="5"/>
    </row>
    <row r="25" spans="1:4" x14ac:dyDescent="0.25">
      <c r="A25" s="5" t="s">
        <v>24</v>
      </c>
      <c r="B25" s="5"/>
      <c r="C25" s="5"/>
      <c r="D25" s="5"/>
    </row>
    <row r="26" spans="1:4" x14ac:dyDescent="0.25">
      <c r="A26" s="5" t="s">
        <v>25</v>
      </c>
      <c r="B26" s="5"/>
      <c r="C26" s="5"/>
      <c r="D26" s="5"/>
    </row>
    <row r="27" spans="1:4" x14ac:dyDescent="0.25">
      <c r="A27" s="5"/>
      <c r="B27" s="5"/>
      <c r="C27" s="5"/>
      <c r="D27" s="5"/>
    </row>
    <row r="28" spans="1:4" x14ac:dyDescent="0.25">
      <c r="A28" s="5" t="s">
        <v>26</v>
      </c>
      <c r="B28" s="5" t="s">
        <v>85</v>
      </c>
      <c r="C28" s="5"/>
      <c r="D28" s="5"/>
    </row>
    <row r="29" spans="1:4" x14ac:dyDescent="0.25">
      <c r="A29" s="5"/>
      <c r="B29" s="5"/>
      <c r="C29" s="5"/>
      <c r="D29" s="5"/>
    </row>
    <row r="30" spans="1:4" x14ac:dyDescent="0.25">
      <c r="A30" s="5" t="s">
        <v>27</v>
      </c>
      <c r="B30" s="8" t="s">
        <v>95</v>
      </c>
      <c r="C30" s="5"/>
      <c r="D30" s="5"/>
    </row>
    <row r="31" spans="1:4" x14ac:dyDescent="0.25">
      <c r="A31" s="5"/>
      <c r="B31" s="5"/>
      <c r="C31" s="5"/>
      <c r="D31" s="5"/>
    </row>
    <row r="32" spans="1:4" x14ac:dyDescent="0.25">
      <c r="A32" s="5" t="s">
        <v>48</v>
      </c>
      <c r="B32" s="12" t="s">
        <v>49</v>
      </c>
      <c r="C32" s="5"/>
      <c r="D32" s="5"/>
    </row>
    <row r="33" spans="1:4" x14ac:dyDescent="0.25">
      <c r="A33" s="5"/>
      <c r="B33" s="5"/>
      <c r="C33" s="5"/>
      <c r="D33" s="5"/>
    </row>
    <row r="34" spans="1:4" x14ac:dyDescent="0.25">
      <c r="A34" s="5" t="s">
        <v>28</v>
      </c>
      <c r="B34" s="9">
        <v>4.5043683316032E-4</v>
      </c>
      <c r="C34" s="5"/>
      <c r="D34" s="5"/>
    </row>
    <row r="35" spans="1:4" x14ac:dyDescent="0.25">
      <c r="A35" s="5"/>
      <c r="B35" s="5"/>
      <c r="C35" s="5"/>
      <c r="D35" s="5"/>
    </row>
    <row r="36" spans="1:4" x14ac:dyDescent="0.25">
      <c r="A36" s="5" t="s">
        <v>29</v>
      </c>
      <c r="B36" s="9" t="s">
        <v>30</v>
      </c>
      <c r="C36" s="5"/>
      <c r="D36" s="5"/>
    </row>
    <row r="37" spans="1:4" x14ac:dyDescent="0.25">
      <c r="A37" s="5"/>
      <c r="B37" s="5"/>
      <c r="C37" s="5"/>
      <c r="D37" s="5"/>
    </row>
    <row r="38" spans="1:4" x14ac:dyDescent="0.25">
      <c r="A38" s="5" t="s">
        <v>50</v>
      </c>
      <c r="B38" s="9">
        <v>9.9999999999999995E-8</v>
      </c>
      <c r="C38" s="5"/>
      <c r="D38" s="5"/>
    </row>
    <row r="39" spans="1:4" x14ac:dyDescent="0.25">
      <c r="A39" s="5"/>
      <c r="B39" s="5"/>
      <c r="C39" s="5"/>
      <c r="D39" s="5"/>
    </row>
    <row r="40" spans="1:4" x14ac:dyDescent="0.25">
      <c r="A40" s="5" t="s">
        <v>31</v>
      </c>
      <c r="B40" s="9">
        <v>5.6378512969245999E-18</v>
      </c>
      <c r="C40" s="5"/>
      <c r="D40" s="5"/>
    </row>
    <row r="41" spans="1:4" x14ac:dyDescent="0.25">
      <c r="A41" s="5"/>
      <c r="B41" s="5"/>
      <c r="C41" s="5"/>
      <c r="D41" s="5"/>
    </row>
    <row r="42" spans="1:4" x14ac:dyDescent="0.25">
      <c r="A42" s="5" t="s">
        <v>32</v>
      </c>
      <c r="B42" s="5" t="s">
        <v>33</v>
      </c>
      <c r="C42" s="5"/>
      <c r="D42" s="5"/>
    </row>
    <row r="43" spans="1:4" x14ac:dyDescent="0.25">
      <c r="A43" s="5"/>
      <c r="B43" s="5"/>
      <c r="C43" s="5"/>
      <c r="D43" s="5"/>
    </row>
    <row r="44" spans="1:4" x14ac:dyDescent="0.25">
      <c r="A44" s="5" t="s">
        <v>34</v>
      </c>
      <c r="B44" s="5" t="s">
        <v>30</v>
      </c>
      <c r="C44" s="5"/>
      <c r="D44" s="5"/>
    </row>
    <row r="45" spans="1:4" x14ac:dyDescent="0.25">
      <c r="A45" s="5"/>
      <c r="B45" s="5"/>
      <c r="C45" s="5"/>
      <c r="D45" s="5"/>
    </row>
    <row r="46" spans="1:4" x14ac:dyDescent="0.25">
      <c r="A46" s="5" t="s">
        <v>47</v>
      </c>
      <c r="B46" s="9">
        <v>4</v>
      </c>
      <c r="C46" s="5"/>
      <c r="D46" s="5"/>
    </row>
    <row r="47" spans="1:4" x14ac:dyDescent="0.25">
      <c r="A47" s="5"/>
      <c r="B47" s="5"/>
      <c r="C47" s="5"/>
      <c r="D47" s="5"/>
    </row>
    <row r="48" spans="1:4" x14ac:dyDescent="0.25">
      <c r="A48" s="5" t="s">
        <v>35</v>
      </c>
      <c r="B48" s="9" t="s">
        <v>30</v>
      </c>
      <c r="C48" s="5"/>
      <c r="D48" s="5"/>
    </row>
    <row r="49" spans="1:4" x14ac:dyDescent="0.25">
      <c r="A49" s="5"/>
      <c r="B49" s="5"/>
      <c r="C49" s="5"/>
      <c r="D49" s="5"/>
    </row>
    <row r="50" spans="1:4" x14ac:dyDescent="0.25">
      <c r="A50" s="5" t="s">
        <v>36</v>
      </c>
      <c r="B50" s="9" t="s">
        <v>30</v>
      </c>
      <c r="C50" s="5"/>
      <c r="D50" s="5"/>
    </row>
    <row r="51" spans="1:4" x14ac:dyDescent="0.25">
      <c r="A51" s="5"/>
      <c r="B51" s="5"/>
      <c r="C51" s="5"/>
      <c r="D51" s="5"/>
    </row>
    <row r="52" spans="1:4" x14ac:dyDescent="0.25">
      <c r="A52" s="5" t="s">
        <v>37</v>
      </c>
      <c r="B52" s="5" t="s">
        <v>45</v>
      </c>
      <c r="C52" s="5"/>
      <c r="D52" s="5"/>
    </row>
    <row r="53" spans="1:4" x14ac:dyDescent="0.25">
      <c r="A53" s="5"/>
      <c r="B53" s="5"/>
      <c r="C53" s="5"/>
      <c r="D53" s="5"/>
    </row>
    <row r="54" spans="1:4" x14ac:dyDescent="0.25">
      <c r="A54" s="5" t="s">
        <v>44</v>
      </c>
      <c r="B54" s="5"/>
      <c r="C54" s="5"/>
      <c r="D54" s="5"/>
    </row>
    <row r="55" spans="1:4" x14ac:dyDescent="0.25">
      <c r="A55" s="5"/>
      <c r="B55" s="5"/>
      <c r="C55" s="5"/>
      <c r="D55" s="5"/>
    </row>
    <row r="56" spans="1:4" x14ac:dyDescent="0.25">
      <c r="A56" s="5" t="s">
        <v>46</v>
      </c>
      <c r="B56" s="5"/>
      <c r="C56" s="5"/>
      <c r="D56" s="5"/>
    </row>
    <row r="57" spans="1:4" x14ac:dyDescent="0.25">
      <c r="A57" s="5" t="s">
        <v>67</v>
      </c>
      <c r="B57" s="5"/>
      <c r="C57" s="5"/>
      <c r="D57" s="5"/>
    </row>
    <row r="58" spans="1:4" x14ac:dyDescent="0.25">
      <c r="A58" s="5"/>
      <c r="B58" s="5"/>
      <c r="C58" s="5"/>
      <c r="D58" s="5"/>
    </row>
    <row r="59" spans="1:4" x14ac:dyDescent="0.25">
      <c r="A59" s="5" t="s">
        <v>38</v>
      </c>
      <c r="B59" s="5"/>
      <c r="C59" s="5"/>
      <c r="D59" s="5"/>
    </row>
    <row r="60" spans="1:4" x14ac:dyDescent="0.25">
      <c r="A60" s="5"/>
      <c r="B60" s="5"/>
      <c r="C60" s="5"/>
      <c r="D60" s="5"/>
    </row>
    <row r="61" spans="1:4" x14ac:dyDescent="0.25">
      <c r="A61" s="5" t="s">
        <v>39</v>
      </c>
      <c r="B61" s="5"/>
      <c r="C61" s="5"/>
      <c r="D61" s="5"/>
    </row>
    <row r="62" spans="1:4" x14ac:dyDescent="0.25">
      <c r="A62" s="5" t="s">
        <v>51</v>
      </c>
      <c r="B62" s="5"/>
      <c r="C62" s="5"/>
      <c r="D62" s="5"/>
    </row>
    <row r="63" spans="1:4" x14ac:dyDescent="0.25">
      <c r="A63" s="5" t="s">
        <v>52</v>
      </c>
      <c r="B63" s="5"/>
      <c r="C63" s="5"/>
      <c r="D63" s="5"/>
    </row>
    <row r="64" spans="1:4" x14ac:dyDescent="0.25">
      <c r="A64" s="5" t="s">
        <v>53</v>
      </c>
      <c r="B64" s="5"/>
      <c r="C64" s="5"/>
      <c r="D64" s="5"/>
    </row>
    <row r="65" spans="1:4" x14ac:dyDescent="0.25">
      <c r="A65" s="5" t="s">
        <v>54</v>
      </c>
      <c r="B65" s="5"/>
      <c r="C65" s="5"/>
      <c r="D65" s="5"/>
    </row>
    <row r="66" spans="1:4" x14ac:dyDescent="0.25">
      <c r="A66" s="5" t="s">
        <v>55</v>
      </c>
      <c r="B66" s="5"/>
      <c r="C66" s="5"/>
      <c r="D66" s="5"/>
    </row>
    <row r="67" spans="1:4" x14ac:dyDescent="0.25">
      <c r="A67" s="5" t="s">
        <v>56</v>
      </c>
      <c r="B67" s="5"/>
      <c r="C67" s="5"/>
      <c r="D67" s="5"/>
    </row>
    <row r="68" spans="1:4" x14ac:dyDescent="0.25">
      <c r="A68" s="5" t="s">
        <v>57</v>
      </c>
      <c r="B68" s="5"/>
      <c r="C68" s="5"/>
      <c r="D68" s="5"/>
    </row>
    <row r="69" spans="1:4" x14ac:dyDescent="0.25">
      <c r="A69" s="5" t="s">
        <v>40</v>
      </c>
      <c r="B69" s="5"/>
      <c r="C69" s="5"/>
      <c r="D69" s="5"/>
    </row>
    <row r="70" spans="1:4" x14ac:dyDescent="0.25">
      <c r="A70" s="5"/>
      <c r="B70" s="5"/>
      <c r="C70" s="5"/>
      <c r="D70" s="5"/>
    </row>
    <row r="71" spans="1:4" x14ac:dyDescent="0.25">
      <c r="A71" s="5" t="s">
        <v>41</v>
      </c>
      <c r="B71" s="5"/>
      <c r="C71" s="5"/>
      <c r="D71" s="5"/>
    </row>
    <row r="72" spans="1:4" x14ac:dyDescent="0.25">
      <c r="A72" s="5"/>
      <c r="B72" s="5"/>
      <c r="C72" s="5"/>
      <c r="D72" s="5"/>
    </row>
    <row r="73" spans="1:4" x14ac:dyDescent="0.25">
      <c r="A73" s="5" t="s">
        <v>39</v>
      </c>
      <c r="B73" s="5"/>
      <c r="C73" s="5"/>
      <c r="D73" s="5"/>
    </row>
    <row r="74" spans="1:4" x14ac:dyDescent="0.25">
      <c r="A74" s="5" t="s">
        <v>58</v>
      </c>
      <c r="B74" s="5"/>
      <c r="C74" s="5"/>
      <c r="D74" s="5"/>
    </row>
    <row r="75" spans="1:4" x14ac:dyDescent="0.25">
      <c r="A75" s="5" t="s">
        <v>78</v>
      </c>
      <c r="B75" s="5"/>
      <c r="C75" s="5"/>
      <c r="D75" s="5"/>
    </row>
    <row r="76" spans="1:4" x14ac:dyDescent="0.25">
      <c r="A76" s="5"/>
      <c r="B76" s="5"/>
      <c r="C76" s="5"/>
      <c r="D76" s="5"/>
    </row>
    <row r="77" spans="1:4" x14ac:dyDescent="0.25">
      <c r="A77" s="5" t="s">
        <v>39</v>
      </c>
      <c r="B77" s="5"/>
      <c r="C77" s="5"/>
      <c r="D77" s="5"/>
    </row>
    <row r="78" spans="1:4" x14ac:dyDescent="0.25">
      <c r="A78" s="5" t="s">
        <v>59</v>
      </c>
      <c r="B78" s="5"/>
      <c r="C78" s="5"/>
      <c r="D78" s="5"/>
    </row>
    <row r="79" spans="1:4" x14ac:dyDescent="0.25">
      <c r="A79" s="5" t="s">
        <v>68</v>
      </c>
      <c r="B79" s="5" t="s">
        <v>86</v>
      </c>
      <c r="C79" s="5" t="s">
        <v>69</v>
      </c>
      <c r="D79" s="5" t="s">
        <v>87</v>
      </c>
    </row>
    <row r="80" spans="1:4" x14ac:dyDescent="0.25">
      <c r="A80" s="5" t="s">
        <v>70</v>
      </c>
      <c r="B80" s="5" t="s">
        <v>88</v>
      </c>
      <c r="C80" s="5" t="s">
        <v>71</v>
      </c>
      <c r="D80" s="5" t="s">
        <v>89</v>
      </c>
    </row>
    <row r="81" spans="1:4" x14ac:dyDescent="0.25">
      <c r="A81" s="5" t="s">
        <v>72</v>
      </c>
      <c r="B81" s="5" t="s">
        <v>90</v>
      </c>
      <c r="C81" s="5" t="s">
        <v>73</v>
      </c>
      <c r="D81" s="5" t="s">
        <v>91</v>
      </c>
    </row>
    <row r="82" spans="1:4" x14ac:dyDescent="0.25">
      <c r="A82" s="5" t="s">
        <v>74</v>
      </c>
      <c r="B82" s="5" t="s">
        <v>92</v>
      </c>
      <c r="C82" s="5"/>
      <c r="D82" s="5"/>
    </row>
    <row r="83" spans="1:4" x14ac:dyDescent="0.25">
      <c r="A83" s="5"/>
      <c r="B83" s="5"/>
      <c r="C83" s="5"/>
      <c r="D83" s="5"/>
    </row>
    <row r="84" spans="1:4" x14ac:dyDescent="0.25">
      <c r="A84" s="5" t="s">
        <v>42</v>
      </c>
      <c r="B84" s="5"/>
      <c r="C84" s="5"/>
      <c r="D8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tabSelected="1" workbookViewId="0">
      <selection activeCell="L11" sqref="L11"/>
    </sheetView>
  </sheetViews>
  <sheetFormatPr defaultRowHeight="15" x14ac:dyDescent="0.25"/>
  <cols>
    <col min="1" max="1" width="3.42578125" customWidth="1"/>
    <col min="2" max="2" width="10.7109375" customWidth="1"/>
    <col min="3" max="3" width="13.5703125" customWidth="1"/>
    <col min="10" max="10" width="11.7109375" customWidth="1"/>
    <col min="11" max="11" width="8.5703125" customWidth="1"/>
    <col min="12" max="12" width="16.140625" customWidth="1"/>
    <col min="13" max="13" width="10.5703125" bestFit="1" customWidth="1"/>
    <col min="14" max="14" width="9.5703125" bestFit="1" customWidth="1"/>
  </cols>
  <sheetData>
    <row r="1" spans="1:12" ht="18.75" x14ac:dyDescent="0.3">
      <c r="A1" s="16" t="s">
        <v>12</v>
      </c>
    </row>
    <row r="2" spans="1:12" x14ac:dyDescent="0.25">
      <c r="A2" t="s">
        <v>13</v>
      </c>
    </row>
    <row r="3" spans="1:12" x14ac:dyDescent="0.25">
      <c r="A3" t="s">
        <v>14</v>
      </c>
    </row>
    <row r="4" spans="1:12" x14ac:dyDescent="0.25">
      <c r="A4" t="s">
        <v>15</v>
      </c>
    </row>
    <row r="5" spans="1:12" x14ac:dyDescent="0.25">
      <c r="A5" t="s">
        <v>16</v>
      </c>
    </row>
    <row r="7" spans="1:12" x14ac:dyDescent="0.25">
      <c r="C7" s="2" t="s">
        <v>66</v>
      </c>
    </row>
    <row r="8" spans="1:12" x14ac:dyDescent="0.25">
      <c r="C8" s="10" t="s">
        <v>0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6</v>
      </c>
    </row>
    <row r="9" spans="1:12" x14ac:dyDescent="0.25">
      <c r="C9" s="2" t="s">
        <v>7</v>
      </c>
      <c r="D9" s="1"/>
      <c r="E9" s="1"/>
      <c r="F9" s="1"/>
      <c r="G9" s="1"/>
      <c r="H9" s="1"/>
      <c r="I9" s="1"/>
      <c r="J9" s="3" t="s">
        <v>11</v>
      </c>
      <c r="L9" s="17" t="s">
        <v>75</v>
      </c>
    </row>
    <row r="10" spans="1:12" x14ac:dyDescent="0.25">
      <c r="C10" s="10">
        <v>0.04</v>
      </c>
      <c r="D10" s="10">
        <v>0.06</v>
      </c>
      <c r="E10" s="10">
        <v>0.06</v>
      </c>
      <c r="F10" s="10">
        <v>0.05</v>
      </c>
      <c r="G10" s="10">
        <v>6.5000000000000002E-2</v>
      </c>
      <c r="H10" s="10">
        <v>7.0000000000000007E-2</v>
      </c>
      <c r="I10" s="10">
        <v>0.08</v>
      </c>
      <c r="J10" s="15">
        <f>SUMPRODUCT(C10:I10,C14:I14)</f>
        <v>0.05</v>
      </c>
      <c r="K10" s="4" t="str">
        <f>[1]!WB(J10,"&gt;=",L10)</f>
        <v>=&gt;=</v>
      </c>
      <c r="L10" s="11">
        <v>0.05</v>
      </c>
    </row>
    <row r="11" spans="1:12" x14ac:dyDescent="0.25">
      <c r="C11" s="2" t="s">
        <v>8</v>
      </c>
      <c r="D11" s="1"/>
      <c r="E11" s="1"/>
      <c r="F11" s="1"/>
      <c r="G11" s="1"/>
      <c r="H11" s="1"/>
      <c r="I11" s="1"/>
    </row>
    <row r="12" spans="1:12" x14ac:dyDescent="0.25">
      <c r="C12" s="10">
        <v>0</v>
      </c>
      <c r="D12" s="10">
        <v>8.1100000000000005E-2</v>
      </c>
      <c r="E12" s="10">
        <v>9.11E-2</v>
      </c>
      <c r="F12" s="10">
        <v>3.6999999999999998E-2</v>
      </c>
      <c r="G12" s="10">
        <v>0.10100000000000001</v>
      </c>
      <c r="H12" s="10">
        <v>0.12520000000000001</v>
      </c>
      <c r="I12" s="10">
        <v>0.17330000000000001</v>
      </c>
    </row>
    <row r="13" spans="1:12" x14ac:dyDescent="0.25">
      <c r="C13" s="1" t="s">
        <v>9</v>
      </c>
      <c r="D13" s="1"/>
      <c r="E13" s="1"/>
      <c r="F13" s="1"/>
      <c r="G13" s="1"/>
      <c r="H13" s="1"/>
      <c r="I13" s="1"/>
      <c r="L13" s="17" t="s">
        <v>76</v>
      </c>
    </row>
    <row r="14" spans="1:12" x14ac:dyDescent="0.25">
      <c r="C14" s="14">
        <v>0.29695198477434703</v>
      </c>
      <c r="D14" s="14">
        <v>1.6855838161998624E-2</v>
      </c>
      <c r="E14" s="14">
        <v>5.3206898982542439E-2</v>
      </c>
      <c r="F14" s="14">
        <v>0.49885301494480888</v>
      </c>
      <c r="G14" s="14">
        <v>8.2750557285599283E-2</v>
      </c>
      <c r="H14" s="14">
        <v>5.1381705850703667E-2</v>
      </c>
      <c r="I14" s="14">
        <v>0</v>
      </c>
      <c r="J14" s="1">
        <f>SUM(C14:I14)</f>
        <v>1</v>
      </c>
      <c r="K14" s="4" t="str">
        <f>[1]!WB(J14,"=",L14)</f>
        <v>=</v>
      </c>
      <c r="L14" s="10">
        <v>1</v>
      </c>
    </row>
    <row r="15" spans="1:12" x14ac:dyDescent="0.25">
      <c r="B15" s="1" t="s">
        <v>10</v>
      </c>
      <c r="C15" s="13">
        <f t="shared" ref="C15:I15" si="0">C14*C12</f>
        <v>0</v>
      </c>
      <c r="D15" s="13">
        <f t="shared" si="0"/>
        <v>1.3670084749380885E-3</v>
      </c>
      <c r="E15" s="13">
        <f t="shared" si="0"/>
        <v>4.8471484973096161E-3</v>
      </c>
      <c r="F15" s="13">
        <f t="shared" si="0"/>
        <v>1.8457561552957927E-2</v>
      </c>
      <c r="G15" s="13">
        <f t="shared" si="0"/>
        <v>8.3578062858455284E-3</v>
      </c>
      <c r="H15" s="13">
        <f t="shared" si="0"/>
        <v>6.4329895725080992E-3</v>
      </c>
      <c r="I15" s="13">
        <f t="shared" si="0"/>
        <v>0</v>
      </c>
    </row>
    <row r="16" spans="1:12" x14ac:dyDescent="0.25">
      <c r="B16" s="1" t="s">
        <v>77</v>
      </c>
      <c r="C16">
        <f>[1]!wbinnerproduct($C15:$I15,C17:C23)</f>
        <v>0</v>
      </c>
      <c r="D16">
        <f>[1]!wbinnerproduct($C15:$I15,D17:D23)</f>
        <v>1.110818330851578E-2</v>
      </c>
      <c r="E16">
        <f>[1]!wbinnerproduct($C15:$I15,E17:E23)</f>
        <v>9.8888437576358946E-3</v>
      </c>
      <c r="F16">
        <f>[1]!wbinnerproduct($C15:$I15,F17:F23)</f>
        <v>1.2173968463792302E-2</v>
      </c>
      <c r="G16">
        <f>[1]!wbinnerproduct($C15:$I15,G17:G23)</f>
        <v>1.1149426563374134E-2</v>
      </c>
      <c r="H16">
        <f>[1]!wbinnerproduct($C15:$I15,H17:H23)</f>
        <v>1.0793214852084225E-2</v>
      </c>
      <c r="I16">
        <f>[1]!wbinnerproduct($C15:$I15,I17:I23)</f>
        <v>1.2897437077794487E-2</v>
      </c>
    </row>
    <row r="17" spans="2:11" x14ac:dyDescent="0.25">
      <c r="B17" s="1" t="str">
        <f>C8</f>
        <v>CD___</v>
      </c>
      <c r="C17" s="10">
        <v>1</v>
      </c>
      <c r="D17" s="10">
        <f>C18</f>
        <v>0</v>
      </c>
      <c r="E17" s="10">
        <f>C19</f>
        <v>0</v>
      </c>
      <c r="F17" s="10">
        <f>C20</f>
        <v>0</v>
      </c>
      <c r="G17" s="10">
        <f>C21</f>
        <v>0</v>
      </c>
      <c r="H17" s="10">
        <f>C22</f>
        <v>0</v>
      </c>
      <c r="I17" s="10">
        <f>C23</f>
        <v>0</v>
      </c>
    </row>
    <row r="18" spans="2:11" x14ac:dyDescent="0.25">
      <c r="B18" s="1" t="str">
        <f>D8</f>
        <v>VG040</v>
      </c>
      <c r="C18" s="10">
        <v>0</v>
      </c>
      <c r="D18" s="10">
        <v>1</v>
      </c>
      <c r="E18" s="10">
        <f>D19</f>
        <v>0.98209000000000002</v>
      </c>
      <c r="F18" s="10">
        <f>D20</f>
        <v>-0.24279000000000001</v>
      </c>
      <c r="G18" s="10">
        <f>D21</f>
        <v>0.75200999999999996</v>
      </c>
      <c r="H18" s="10">
        <f>D22</f>
        <v>0.49386000000000002</v>
      </c>
      <c r="I18" s="10">
        <f>D23</f>
        <v>0.77010999999999996</v>
      </c>
    </row>
    <row r="19" spans="2:11" x14ac:dyDescent="0.25">
      <c r="B19" s="1" t="str">
        <f>E8</f>
        <v>VG102</v>
      </c>
      <c r="C19" s="10">
        <v>0</v>
      </c>
      <c r="D19" s="10">
        <v>0.98209000000000002</v>
      </c>
      <c r="E19" s="10">
        <v>1</v>
      </c>
      <c r="F19" s="10">
        <f>E20</f>
        <v>-0.31701000000000001</v>
      </c>
      <c r="G19" s="10">
        <f>E21</f>
        <v>0.76143000000000005</v>
      </c>
      <c r="H19" s="10">
        <f>E22</f>
        <v>0.49534</v>
      </c>
      <c r="I19" s="10">
        <f>E23</f>
        <v>0.76554</v>
      </c>
    </row>
    <row r="20" spans="2:11" x14ac:dyDescent="0.25">
      <c r="B20" s="1" t="str">
        <f>F8</f>
        <v>VG058</v>
      </c>
      <c r="C20" s="10">
        <v>0</v>
      </c>
      <c r="D20" s="10">
        <v>-0.24279000000000001</v>
      </c>
      <c r="E20" s="10">
        <v>-0.31701000000000001</v>
      </c>
      <c r="F20" s="10">
        <v>1</v>
      </c>
      <c r="G20" s="10">
        <f>F21</f>
        <v>-0.34311000000000003</v>
      </c>
      <c r="H20" s="10">
        <f>F22</f>
        <v>-0.24055000000000001</v>
      </c>
      <c r="I20" s="10">
        <f>F23</f>
        <v>-0.18415000000000001</v>
      </c>
    </row>
    <row r="21" spans="2:11" x14ac:dyDescent="0.25">
      <c r="B21" s="1" t="str">
        <f>G8</f>
        <v>VG079</v>
      </c>
      <c r="C21" s="10">
        <v>0</v>
      </c>
      <c r="D21" s="10">
        <v>0.75200999999999996</v>
      </c>
      <c r="E21" s="10">
        <v>0.76143000000000005</v>
      </c>
      <c r="F21" s="10">
        <v>-0.34311000000000003</v>
      </c>
      <c r="G21" s="10">
        <v>1</v>
      </c>
      <c r="H21" s="10">
        <f>G22</f>
        <v>0.68488000000000004</v>
      </c>
      <c r="I21" s="10">
        <f>G23</f>
        <v>0.84397</v>
      </c>
    </row>
    <row r="22" spans="2:11" x14ac:dyDescent="0.25">
      <c r="B22" s="1" t="str">
        <f>H8</f>
        <v>VG072</v>
      </c>
      <c r="C22" s="10">
        <v>0</v>
      </c>
      <c r="D22" s="10">
        <v>0.49386000000000002</v>
      </c>
      <c r="E22" s="10">
        <v>0.49534</v>
      </c>
      <c r="F22" s="10">
        <v>-0.24055000000000001</v>
      </c>
      <c r="G22" s="10">
        <v>0.68488000000000004</v>
      </c>
      <c r="H22" s="10">
        <v>1</v>
      </c>
      <c r="I22" s="10">
        <f>H23</f>
        <v>0.69628999999999996</v>
      </c>
    </row>
    <row r="23" spans="2:11" x14ac:dyDescent="0.25">
      <c r="B23" s="1" t="str">
        <f>I8</f>
        <v>VG533</v>
      </c>
      <c r="C23" s="10">
        <v>0</v>
      </c>
      <c r="D23" s="10">
        <v>0.77010999999999996</v>
      </c>
      <c r="E23" s="10">
        <v>0.76554</v>
      </c>
      <c r="F23" s="10">
        <v>-0.18415000000000001</v>
      </c>
      <c r="G23" s="10">
        <v>0.84397</v>
      </c>
      <c r="H23" s="10">
        <v>0.69628999999999996</v>
      </c>
      <c r="I23" s="10">
        <v>1</v>
      </c>
    </row>
    <row r="24" spans="2:11" x14ac:dyDescent="0.25">
      <c r="C24" s="1"/>
      <c r="D24" s="1"/>
      <c r="E24" s="1"/>
      <c r="F24" s="1"/>
      <c r="G24" s="1"/>
      <c r="H24" s="1"/>
      <c r="I24" s="1"/>
    </row>
    <row r="25" spans="2:11" x14ac:dyDescent="0.25">
      <c r="I25" s="1" t="s">
        <v>60</v>
      </c>
      <c r="J25" s="19">
        <f>SUMPRODUCT(C15:I15,C16:I16)</f>
        <v>4.5043683316031518E-4</v>
      </c>
      <c r="K25" t="s">
        <v>93</v>
      </c>
    </row>
    <row r="26" spans="2:11" x14ac:dyDescent="0.25">
      <c r="I26" s="1" t="s">
        <v>65</v>
      </c>
      <c r="J26" s="18">
        <f>J25^0.5</f>
        <v>2.1223497194390824E-2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vanguard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hassl</cp:lastModifiedBy>
  <dcterms:created xsi:type="dcterms:W3CDTF">2015-06-25T03:01:50Z</dcterms:created>
  <dcterms:modified xsi:type="dcterms:W3CDTF">2018-06-08T20:36:13Z</dcterms:modified>
</cp:coreProperties>
</file>