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13_ncr:1_{C7BACD7D-1FC7-4493-A5D7-0D8F07B67C8E}" xr6:coauthVersionLast="47" xr6:coauthVersionMax="47" xr10:uidLastSave="{00000000-0000-0000-0000-000000000000}"/>
  <bookViews>
    <workbookView xWindow="2280" yWindow="1455" windowWidth="18000" windowHeight="15915" activeTab="1" xr2:uid="{5014B8BD-371C-4DEB-8CB6-6B74C592237B}"/>
  </bookViews>
  <sheets>
    <sheet name="WB! Status" sheetId="51" r:id="rId1"/>
    <sheet name="Model" sheetId="1" r:id="rId2"/>
  </sheets>
  <externalReferences>
    <externalReference r:id="rId3"/>
  </externalReferences>
  <definedNames>
    <definedName name="WBINTRange0">Model!$D$26:$F$35</definedName>
    <definedName name="WBMIN">Model!$I$40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8" i="1" l="1"/>
  <c r="F51" i="1" l="1"/>
  <c r="E51" i="1"/>
  <c r="D51" i="1"/>
  <c r="I37" i="1" l="1"/>
  <c r="I40" i="1" s="1"/>
  <c r="H35" i="1"/>
  <c r="H34" i="1"/>
  <c r="H33" i="1"/>
  <c r="H32" i="1"/>
  <c r="H31" i="1"/>
  <c r="H30" i="1"/>
  <c r="H29" i="1"/>
  <c r="H28" i="1"/>
  <c r="H27" i="1"/>
  <c r="H26" i="1"/>
  <c r="F47" i="1"/>
  <c r="E47" i="1"/>
  <c r="D47" i="1"/>
  <c r="F46" i="1"/>
  <c r="E46" i="1"/>
  <c r="D46" i="1"/>
  <c r="F45" i="1"/>
  <c r="E45" i="1"/>
  <c r="D45" i="1"/>
  <c r="F44" i="1"/>
  <c r="E44" i="1"/>
  <c r="D44" i="1"/>
  <c r="F43" i="1"/>
  <c r="E43" i="1"/>
  <c r="D43" i="1"/>
  <c r="F42" i="1"/>
  <c r="E42" i="1"/>
  <c r="D42" i="1"/>
  <c r="F41" i="1"/>
  <c r="E41" i="1"/>
  <c r="D41" i="1"/>
  <c r="F40" i="1"/>
  <c r="E40" i="1"/>
  <c r="D40" i="1"/>
  <c r="F39" i="1"/>
  <c r="E39" i="1"/>
  <c r="D39" i="1"/>
  <c r="F38" i="1"/>
  <c r="E38" i="1"/>
  <c r="D38" i="1"/>
  <c r="B47" i="1"/>
  <c r="B46" i="1"/>
  <c r="B45" i="1"/>
  <c r="B44" i="1"/>
  <c r="B43" i="1"/>
  <c r="B42" i="1"/>
  <c r="B41" i="1"/>
  <c r="B40" i="1"/>
  <c r="B39" i="1"/>
  <c r="B38" i="1"/>
  <c r="B35" i="1"/>
  <c r="B34" i="1"/>
  <c r="B33" i="1"/>
  <c r="B32" i="1"/>
  <c r="B31" i="1"/>
  <c r="B30" i="1"/>
  <c r="B29" i="1"/>
  <c r="B28" i="1"/>
  <c r="B27" i="1"/>
  <c r="B26" i="1"/>
  <c r="J32" i="1"/>
  <c r="J29" i="1"/>
  <c r="J26" i="1"/>
  <c r="J34" i="1"/>
  <c r="J31" i="1"/>
  <c r="J28" i="1"/>
  <c r="J30" i="1"/>
  <c r="J35" i="1"/>
  <c r="J27" i="1"/>
  <c r="J33" i="1"/>
  <c r="F49" i="1" l="1"/>
  <c r="D49" i="1"/>
  <c r="E49" i="1"/>
  <c r="F50" i="1"/>
  <c r="E50" i="1"/>
  <c r="D50" i="1"/>
</calcChain>
</file>

<file path=xl/sharedStrings.xml><?xml version="1.0" encoding="utf-8"?>
<sst xmlns="http://schemas.openxmlformats.org/spreadsheetml/2006/main" count="91" uniqueCount="87">
  <si>
    <t>Source</t>
  </si>
  <si>
    <t>Greenville</t>
  </si>
  <si>
    <t>Trenton</t>
  </si>
  <si>
    <t>Customer</t>
  </si>
  <si>
    <t>CA</t>
  </si>
  <si>
    <t>CC</t>
  </si>
  <si>
    <t>CB</t>
  </si>
  <si>
    <t>CD</t>
  </si>
  <si>
    <t>CE</t>
  </si>
  <si>
    <t>CF</t>
  </si>
  <si>
    <t>CG</t>
  </si>
  <si>
    <t>CH</t>
  </si>
  <si>
    <t>Hrs/Day:</t>
  </si>
  <si>
    <t>Time Aggregated Truck Assignment to Customer</t>
  </si>
  <si>
    <t>CI</t>
  </si>
  <si>
    <t>CJ</t>
  </si>
  <si>
    <t>TrucksAvail:</t>
  </si>
  <si>
    <t xml:space="preserve">          Round trip time(Hrs)</t>
  </si>
  <si>
    <t>Carlyle</t>
  </si>
  <si>
    <t>Hrs used</t>
  </si>
  <si>
    <t>Total hrs used:</t>
  </si>
  <si>
    <t>Use no more than avail:</t>
  </si>
  <si>
    <t xml:space="preserve"> - Lindo Staff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</si>
  <si>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</si>
  <si>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</si>
  <si>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</si>
  <si>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  Free                           0</t>
  </si>
  <si>
    <t xml:space="preserve">     Strings                            0</t>
  </si>
  <si>
    <t xml:space="preserve">   Nonlinears/Quadratics              0/0         Unlimited</t>
  </si>
  <si>
    <t xml:space="preserve"> MODEL TYPE:</t>
  </si>
  <si>
    <t xml:space="preserve"> SOLUTION STATUS:        </t>
  </si>
  <si>
    <t xml:space="preserve"> OBJECTIVE VALUE:        </t>
  </si>
  <si>
    <t xml:space="preserve"> BEST OBJECTIVE BOUND:   </t>
  </si>
  <si>
    <t xml:space="preserve"> INFEASIBILITY:          </t>
  </si>
  <si>
    <t xml:space="preserve"> DIRECTION:              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</si>
  <si>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</si>
  <si>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</si>
  <si>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</si>
  <si>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</si>
  <si>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</si>
  <si>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</si>
  <si>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</si>
  <si>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</si>
  <si>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</si>
  <si>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</si>
  <si>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End of Report</t>
  </si>
  <si>
    <t xml:space="preserve"> DATE GENERATED:</t>
  </si>
  <si>
    <t>Satisfy</t>
  </si>
  <si>
    <t>demand</t>
  </si>
  <si>
    <t xml:space="preserve">     Constraints                       13         Unlimited</t>
  </si>
  <si>
    <t>Short</t>
  </si>
  <si>
    <t xml:space="preserve">       Adjustables                     40         Unlimited</t>
  </si>
  <si>
    <t xml:space="preserve">GLOBALLY OPTIMAL  </t>
  </si>
  <si>
    <t>Minimize</t>
  </si>
  <si>
    <t>(Try to)</t>
  </si>
  <si>
    <t xml:space="preserve">         Continuous                    10</t>
  </si>
  <si>
    <t xml:space="preserve">         Integers/Binaries           30/0         Unlimited</t>
  </si>
  <si>
    <t>Mixed Integer / Linear (Mixed Integer Linear Program)</t>
  </si>
  <si>
    <t xml:space="preserve"> OPTIMALITY TOLERANCES:  </t>
  </si>
  <si>
    <t>Branch-and-Bound</t>
  </si>
  <si>
    <t xml:space="preserve"> NON-DEFAULT SETTINGS:</t>
  </si>
  <si>
    <t xml:space="preserve">   WBINT Range:   Detected</t>
  </si>
  <si>
    <t xml:space="preserve">   We have a set of sources (Concrete Redi-mix plants) available</t>
  </si>
  <si>
    <t>Truck hrs avail:</t>
  </si>
  <si>
    <t xml:space="preserve"> : Total time</t>
  </si>
  <si>
    <t>: Wgt on Shortage</t>
  </si>
  <si>
    <t xml:space="preserve">       Formulas                        46</t>
  </si>
  <si>
    <t xml:space="preserve">   Coefficients                       214</t>
  </si>
  <si>
    <t>Keywords: Concrete example, Dispatching, Transportation model, Trucking.</t>
  </si>
  <si>
    <t>Serving a customer from a specific source takes a specific amount of truck time.</t>
  </si>
  <si>
    <t xml:space="preserve"> : Wgtd objective (Minimize)</t>
  </si>
  <si>
    <t xml:space="preserve"> What'sBest!® 18.0.0.6 (Jun 24, 2022) - Lib.:14.0.5099.146 - 64-bit - Status Report -</t>
  </si>
  <si>
    <t xml:space="preserve">   Total Cells                        169</t>
  </si>
  <si>
    <t xml:space="preserve">     Numerics                         156</t>
  </si>
  <si>
    <t xml:space="preserve">       Constants                       70</t>
  </si>
  <si>
    <t xml:space="preserve">   Minimum coefficient in formula:   Model!I38</t>
  </si>
  <si>
    <t xml:space="preserve">   Maximum coefficient in formula:   Model!I40</t>
  </si>
  <si>
    <t xml:space="preserve">   Minimum coefficient value:        0.9  on Model!F28</t>
  </si>
  <si>
    <t>Each source has a limited number of trucks and hours.</t>
  </si>
  <si>
    <t>to supply a set of customers who need a specified number of truck loads.</t>
  </si>
  <si>
    <t>How many truck loads should each source send to each customer?</t>
  </si>
  <si>
    <t>LoadsNeed</t>
  </si>
  <si>
    <t>Truck</t>
  </si>
  <si>
    <t>loads sent</t>
  </si>
  <si>
    <t xml:space="preserve"> : Total loads short</t>
  </si>
  <si>
    <t xml:space="preserve">   Maximum coefficient value:        1000  on Model!I37</t>
  </si>
  <si>
    <t>Number loads assigned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</si>
</sst>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##############"/>
    <numFmt numFmtId="165" formatCode="mmm\ dd\,\ yyyy"/>
    <numFmt numFmtId="166" formatCode="hh:mm\ AM/PM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ourier"/>
    </font>
    <font>
      <sz val="9"/>
      <color indexed="10"/>
      <name val="Courie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indexed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1" fillId="2" borderId="1" applyNumberFormat="0" applyFont="0" applyAlignment="0" applyProtection="0"/>
    <xf numFmtId="0" fontId="1" fillId="0" borderId="0" applyNumberFormat="0" applyFont="0" applyFill="0" applyBorder="0" applyAlignment="0">
      <protection locked="0"/>
    </xf>
    <xf numFmtId="0" fontId="1" fillId="3" borderId="0" applyNumberFormat="0" applyBorder="0" applyAlignment="0">
      <protection locked="0"/>
    </xf>
  </cellStyleXfs>
  <cellXfs count="19">
    <xf numFmtId="0" fontId="0" fillId="0" borderId="0" xfId="0"/>
    <xf numFmtId="0" fontId="3" fillId="0" borderId="0" xfId="0" applyFont="1"/>
    <xf numFmtId="165" fontId="3" fillId="0" borderId="0" xfId="0" applyNumberFormat="1" applyFont="1" applyAlignment="1">
      <alignment horizontal="left"/>
    </xf>
    <xf numFmtId="166" fontId="3" fillId="0" borderId="0" xfId="0" applyNumberFormat="1" applyFont="1" applyAlignment="1">
      <alignment horizontal="left"/>
    </xf>
    <xf numFmtId="0" fontId="4" fillId="0" borderId="0" xfId="0" applyFont="1"/>
    <xf numFmtId="164" fontId="3" fillId="0" borderId="0" xfId="0" applyNumberFormat="1" applyFont="1" applyAlignment="1">
      <alignment horizontal="left"/>
    </xf>
    <xf numFmtId="0" fontId="1" fillId="3" borderId="0" xfId="3">
      <protection locked="0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2" fillId="0" borderId="0" xfId="0" applyFont="1"/>
    <xf numFmtId="0" fontId="2" fillId="2" borderId="1" xfId="1" applyFont="1" applyAlignment="1">
      <alignment horizontal="right"/>
    </xf>
    <xf numFmtId="0" fontId="2" fillId="0" borderId="0" xfId="0" applyFont="1" applyAlignment="1">
      <alignment horizontal="right"/>
    </xf>
    <xf numFmtId="0" fontId="2" fillId="2" borderId="1" xfId="1" applyFont="1"/>
    <xf numFmtId="0" fontId="8" fillId="0" borderId="0" xfId="0" applyFont="1" applyAlignment="1">
      <alignment horizontal="right"/>
    </xf>
    <xf numFmtId="0" fontId="8" fillId="0" borderId="0" xfId="0" applyFont="1"/>
    <xf numFmtId="0" fontId="9" fillId="0" borderId="0" xfId="2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NumberFormat="1" applyFont="1" applyFill="1" applyAlignment="1"/>
  </cellXfs>
  <cellStyles count="4">
    <cellStyle name="Adjustable" xfId="2" xr:uid="{0A84B471-8F88-49A0-B4F2-79899EB08CC5}"/>
    <cellStyle name="Best" xfId="3" xr:uid="{A9C15CFD-A67E-458C-96F1-8A99AE6E9431}"/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A5974-DF28-4CEA-B4BC-7066BB5B9CAE}">
  <dimension ref="A1:C61"/>
  <sheetViews>
    <sheetView showGridLines="0" workbookViewId="0"/>
  </sheetViews>
  <sheetFormatPr defaultRowHeight="15" x14ac:dyDescent="0.25"/>
  <cols>
    <col min="1" max="3" width="30.7109375" customWidth="1"/>
  </cols>
  <sheetData>
    <row r="1" spans="1:3" x14ac:dyDescent="0.25">
      <c r="A1" s="1" t="s">
        <v>71</v>
      </c>
      <c r="B1" s="1"/>
      <c r="C1" s="1"/>
    </row>
    <row r="2" spans="1:3" x14ac:dyDescent="0.25">
      <c r="A2" s="1" t="s">
        <v>22</v>
      </c>
      <c r="B2" s="1"/>
      <c r="C2" s="1"/>
    </row>
    <row r="3" spans="1:3" x14ac:dyDescent="0.25">
      <c r="A3" s="1"/>
      <c r="B3" s="1"/>
      <c r="C3" s="1"/>
    </row>
    <row r="4" spans="1:3" x14ac:dyDescent="0.25">
      <c r="A4" s="1" t="s">
        <v>46</v>
      </c>
      <c r="B4" s="2">
        <v>44743.503888888888</v>
      </c>
      <c r="C4" s="3">
        <v>44743.503888888888</v>
      </c>
    </row>
    <row r="5" spans="1:3" x14ac:dyDescent="0.25">
      <c r="A5" s="1"/>
      <c r="B5" s="1"/>
      <c r="C5" s="1"/>
    </row>
    <row r="6" spans="1:3" x14ac:dyDescent="0.25">
      <c r="A6" s="1"/>
      <c r="B6" s="1"/>
      <c r="C6" s="1"/>
    </row>
    <row r="7" spans="1:3" x14ac:dyDescent="0.25">
      <c r="A7" s="1" t="s">
        <v>23</v>
      </c>
      <c r="B7" s="1"/>
      <c r="C7" s="1"/>
    </row>
    <row r="8" spans="1:3" x14ac:dyDescent="0.25">
      <c r="A8" s="1"/>
      <c r="B8" s="1"/>
      <c r="C8" s="1"/>
    </row>
    <row r="9" spans="1:3" x14ac:dyDescent="0.25">
      <c r="A9" s="1" t="s">
        <v>24</v>
      </c>
      <c r="B9" s="1"/>
      <c r="C9" s="1"/>
    </row>
    <row r="10" spans="1:3" x14ac:dyDescent="0.25">
      <c r="A10" s="1" t="s">
        <v>25</v>
      </c>
      <c r="B10" s="1"/>
      <c r="C10" s="1"/>
    </row>
    <row r="11" spans="1:3" x14ac:dyDescent="0.25">
      <c r="A11" s="1" t="s">
        <v>72</v>
      </c>
      <c r="B11" s="1"/>
      <c r="C11" s="1"/>
    </row>
    <row r="12" spans="1:3" x14ac:dyDescent="0.25">
      <c r="A12" s="1" t="s">
        <v>73</v>
      </c>
      <c r="B12" s="1"/>
      <c r="C12" s="1"/>
    </row>
    <row r="13" spans="1:3" x14ac:dyDescent="0.25">
      <c r="A13" s="1" t="s">
        <v>51</v>
      </c>
      <c r="B13" s="1"/>
      <c r="C13" s="1"/>
    </row>
    <row r="14" spans="1:3" x14ac:dyDescent="0.25">
      <c r="A14" s="1" t="s">
        <v>55</v>
      </c>
      <c r="B14" s="1"/>
      <c r="C14" s="1"/>
    </row>
    <row r="15" spans="1:3" x14ac:dyDescent="0.25">
      <c r="A15" s="1" t="s">
        <v>26</v>
      </c>
      <c r="B15" s="1"/>
      <c r="C15" s="1"/>
    </row>
    <row r="16" spans="1:3" x14ac:dyDescent="0.25">
      <c r="A16" s="1" t="s">
        <v>56</v>
      </c>
      <c r="B16" s="1"/>
      <c r="C16" s="1"/>
    </row>
    <row r="17" spans="1:3" x14ac:dyDescent="0.25">
      <c r="A17" s="1" t="s">
        <v>74</v>
      </c>
      <c r="B17" s="1"/>
      <c r="C17" s="1"/>
    </row>
    <row r="18" spans="1:3" x14ac:dyDescent="0.25">
      <c r="A18" s="1" t="s">
        <v>66</v>
      </c>
      <c r="B18" s="1"/>
      <c r="C18" s="1"/>
    </row>
    <row r="19" spans="1:3" x14ac:dyDescent="0.25">
      <c r="A19" s="1" t="s">
        <v>27</v>
      </c>
      <c r="B19" s="1"/>
      <c r="C19" s="1"/>
    </row>
    <row r="20" spans="1:3" x14ac:dyDescent="0.25">
      <c r="A20" s="1" t="s">
        <v>49</v>
      </c>
      <c r="B20" s="1"/>
      <c r="C20" s="1"/>
    </row>
    <row r="21" spans="1:3" x14ac:dyDescent="0.25">
      <c r="A21" s="1" t="s">
        <v>28</v>
      </c>
      <c r="B21" s="1"/>
      <c r="C21" s="1"/>
    </row>
    <row r="22" spans="1:3" x14ac:dyDescent="0.25">
      <c r="A22" s="1" t="s">
        <v>67</v>
      </c>
      <c r="B22" s="1"/>
      <c r="C22" s="1"/>
    </row>
    <row r="23" spans="1:3" x14ac:dyDescent="0.25">
      <c r="A23" s="1"/>
      <c r="B23" s="1"/>
      <c r="C23" s="1"/>
    </row>
    <row r="24" spans="1:3" x14ac:dyDescent="0.25">
      <c r="A24" s="1" t="s">
        <v>77</v>
      </c>
      <c r="B24" s="1"/>
      <c r="C24" s="1"/>
    </row>
    <row r="25" spans="1:3" x14ac:dyDescent="0.25">
      <c r="A25" s="1" t="s">
        <v>75</v>
      </c>
      <c r="B25" s="1"/>
      <c r="C25" s="1"/>
    </row>
    <row r="26" spans="1:3" x14ac:dyDescent="0.25">
      <c r="A26" s="1" t="s">
        <v>85</v>
      </c>
      <c r="B26" s="1"/>
      <c r="C26" s="1"/>
    </row>
    <row r="27" spans="1:3" x14ac:dyDescent="0.25">
      <c r="A27" s="1" t="s">
        <v>76</v>
      </c>
      <c r="B27" s="1"/>
      <c r="C27" s="1"/>
    </row>
    <row r="28" spans="1:3" x14ac:dyDescent="0.25">
      <c r="A28" s="1"/>
      <c r="B28" s="1"/>
      <c r="C28" s="1"/>
    </row>
    <row r="29" spans="1:3" x14ac:dyDescent="0.25">
      <c r="A29" s="1" t="s">
        <v>29</v>
      </c>
      <c r="B29" s="1" t="s">
        <v>57</v>
      </c>
      <c r="C29" s="1"/>
    </row>
    <row r="30" spans="1:3" x14ac:dyDescent="0.25">
      <c r="A30" s="1"/>
      <c r="B30" s="1"/>
      <c r="C30" s="1"/>
    </row>
    <row r="31" spans="1:3" x14ac:dyDescent="0.25">
      <c r="A31" s="1" t="s">
        <v>30</v>
      </c>
      <c r="B31" s="4" t="s">
        <v>52</v>
      </c>
      <c r="C31" s="1"/>
    </row>
    <row r="32" spans="1:3" x14ac:dyDescent="0.25">
      <c r="A32" s="1"/>
      <c r="B32" s="1"/>
      <c r="C32" s="1"/>
    </row>
    <row r="33" spans="1:3" x14ac:dyDescent="0.25">
      <c r="A33" s="1" t="s">
        <v>31</v>
      </c>
      <c r="B33" s="5">
        <v>1119</v>
      </c>
      <c r="C33" s="1"/>
    </row>
    <row r="34" spans="1:3" x14ac:dyDescent="0.25">
      <c r="A34" s="1"/>
      <c r="B34" s="1"/>
      <c r="C34" s="1"/>
    </row>
    <row r="35" spans="1:3" x14ac:dyDescent="0.25">
      <c r="A35" s="1" t="s">
        <v>32</v>
      </c>
      <c r="B35" s="5">
        <v>1119</v>
      </c>
      <c r="C35" s="1"/>
    </row>
    <row r="36" spans="1:3" x14ac:dyDescent="0.25">
      <c r="A36" s="1"/>
      <c r="B36" s="1"/>
      <c r="C36" s="1"/>
    </row>
    <row r="37" spans="1:3" x14ac:dyDescent="0.25">
      <c r="A37" s="1" t="s">
        <v>58</v>
      </c>
      <c r="B37" s="5">
        <v>1.0000000000000001E-5</v>
      </c>
      <c r="C37" s="1"/>
    </row>
    <row r="38" spans="1:3" x14ac:dyDescent="0.25">
      <c r="A38" s="1"/>
      <c r="B38" s="1"/>
      <c r="C38" s="1"/>
    </row>
    <row r="39" spans="1:3" x14ac:dyDescent="0.25">
      <c r="A39" s="1" t="s">
        <v>33</v>
      </c>
      <c r="B39" s="5">
        <v>1.4210854715202001E-14</v>
      </c>
      <c r="C39" s="1"/>
    </row>
    <row r="40" spans="1:3" x14ac:dyDescent="0.25">
      <c r="A40" s="1"/>
      <c r="B40" s="1"/>
      <c r="C40" s="1"/>
    </row>
    <row r="41" spans="1:3" x14ac:dyDescent="0.25">
      <c r="A41" s="1" t="s">
        <v>34</v>
      </c>
      <c r="B41" s="1" t="s">
        <v>53</v>
      </c>
      <c r="C41" s="1"/>
    </row>
    <row r="42" spans="1:3" x14ac:dyDescent="0.25">
      <c r="A42" s="1"/>
      <c r="B42" s="1"/>
      <c r="C42" s="1"/>
    </row>
    <row r="43" spans="1:3" x14ac:dyDescent="0.25">
      <c r="A43" s="1" t="s">
        <v>35</v>
      </c>
      <c r="B43" s="1" t="s">
        <v>59</v>
      </c>
      <c r="C43" s="1"/>
    </row>
    <row r="44" spans="1:3" x14ac:dyDescent="0.25">
      <c r="A44" s="1"/>
      <c r="B44" s="1"/>
      <c r="C44" s="1"/>
    </row>
    <row r="45" spans="1:3" x14ac:dyDescent="0.25">
      <c r="A45" s="1" t="s">
        <v>36</v>
      </c>
      <c r="B45" s="5">
        <v>0</v>
      </c>
      <c r="C45" s="1"/>
    </row>
    <row r="46" spans="1:3" x14ac:dyDescent="0.25">
      <c r="A46" s="1"/>
      <c r="B46" s="1"/>
      <c r="C46" s="1"/>
    </row>
    <row r="47" spans="1:3" x14ac:dyDescent="0.25">
      <c r="A47" s="1" t="s">
        <v>37</v>
      </c>
      <c r="B47" s="5">
        <v>0</v>
      </c>
      <c r="C47" s="1"/>
    </row>
    <row r="48" spans="1:3" x14ac:dyDescent="0.25">
      <c r="A48" s="1"/>
      <c r="B48" s="1"/>
      <c r="C48" s="1"/>
    </row>
    <row r="49" spans="1:3" x14ac:dyDescent="0.25">
      <c r="A49" s="1" t="s">
        <v>38</v>
      </c>
      <c r="B49" s="5">
        <v>0</v>
      </c>
      <c r="C49" s="1"/>
    </row>
    <row r="50" spans="1:3" x14ac:dyDescent="0.25">
      <c r="A50" s="1"/>
      <c r="B50" s="1"/>
      <c r="C50" s="1"/>
    </row>
    <row r="51" spans="1:3" x14ac:dyDescent="0.25">
      <c r="A51" s="1" t="s">
        <v>39</v>
      </c>
      <c r="B51" s="1" t="s">
        <v>40</v>
      </c>
      <c r="C51" s="1"/>
    </row>
    <row r="52" spans="1:3" x14ac:dyDescent="0.25">
      <c r="A52" s="1" t="s">
        <v>41</v>
      </c>
      <c r="B52" s="1" t="s">
        <v>40</v>
      </c>
      <c r="C52" s="1"/>
    </row>
    <row r="53" spans="1:3" x14ac:dyDescent="0.25">
      <c r="A53" s="1" t="s">
        <v>42</v>
      </c>
      <c r="B53" s="1" t="s">
        <v>40</v>
      </c>
      <c r="C53" s="1"/>
    </row>
    <row r="54" spans="1:3" x14ac:dyDescent="0.25">
      <c r="A54" s="1" t="s">
        <v>43</v>
      </c>
      <c r="B54" s="1" t="s">
        <v>40</v>
      </c>
      <c r="C54" s="1"/>
    </row>
    <row r="55" spans="1:3" x14ac:dyDescent="0.25">
      <c r="A55" s="1" t="s">
        <v>44</v>
      </c>
      <c r="B55" s="1" t="s">
        <v>40</v>
      </c>
      <c r="C55" s="1"/>
    </row>
    <row r="56" spans="1:3" x14ac:dyDescent="0.25">
      <c r="A56" s="1"/>
      <c r="B56" s="1"/>
      <c r="C56" s="1"/>
    </row>
    <row r="57" spans="1:3" x14ac:dyDescent="0.25">
      <c r="A57" s="1" t="s">
        <v>60</v>
      </c>
      <c r="B57" s="1"/>
      <c r="C57" s="1"/>
    </row>
    <row r="58" spans="1:3" x14ac:dyDescent="0.25">
      <c r="A58" s="1"/>
      <c r="B58" s="1"/>
      <c r="C58" s="1"/>
    </row>
    <row r="59" spans="1:3" x14ac:dyDescent="0.25">
      <c r="A59" s="1" t="s">
        <v>61</v>
      </c>
      <c r="B59" s="1"/>
      <c r="C59" s="1"/>
    </row>
    <row r="60" spans="1:3" x14ac:dyDescent="0.25">
      <c r="A60" s="1"/>
      <c r="B60" s="1"/>
      <c r="C60" s="1"/>
    </row>
    <row r="61" spans="1:3" x14ac:dyDescent="0.25">
      <c r="A61" s="1" t="s">
        <v>45</v>
      </c>
      <c r="B61" s="1"/>
      <c r="C61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14111-941A-4168-A643-DC003C9FDAA5}">
  <dimension ref="A1:K52"/>
  <sheetViews>
    <sheetView tabSelected="1" workbookViewId="0">
      <selection activeCell="E26" sqref="E26"/>
    </sheetView>
  </sheetViews>
  <sheetFormatPr defaultRowHeight="15" x14ac:dyDescent="0.25"/>
  <cols>
    <col min="2" max="2" width="11" customWidth="1"/>
    <col min="3" max="3" width="11.85546875" customWidth="1"/>
    <col min="5" max="5" width="10.28515625" customWidth="1"/>
  </cols>
  <sheetData>
    <row r="1" spans="1:11" ht="18.75" x14ac:dyDescent="0.3">
      <c r="A1" s="7" t="s">
        <v>13</v>
      </c>
    </row>
    <row r="2" spans="1:11" ht="15.75" x14ac:dyDescent="0.25">
      <c r="A2" s="9" t="s">
        <v>62</v>
      </c>
    </row>
    <row r="3" spans="1:11" ht="15.75" x14ac:dyDescent="0.25">
      <c r="A3" s="9" t="s">
        <v>79</v>
      </c>
    </row>
    <row r="4" spans="1:11" ht="15.75" x14ac:dyDescent="0.25">
      <c r="A4" s="9" t="s">
        <v>69</v>
      </c>
    </row>
    <row r="5" spans="1:11" ht="15.75" x14ac:dyDescent="0.25">
      <c r="A5" s="9" t="s">
        <v>78</v>
      </c>
    </row>
    <row r="6" spans="1:11" ht="15.75" x14ac:dyDescent="0.25">
      <c r="A6" s="9" t="s">
        <v>80</v>
      </c>
    </row>
    <row r="7" spans="1:11" ht="15.75" x14ac:dyDescent="0.25">
      <c r="A7" s="8" t="s">
        <v>68</v>
      </c>
    </row>
    <row r="8" spans="1:11" x14ac:dyDescent="0.25">
      <c r="A8" s="10"/>
      <c r="B8" s="10"/>
      <c r="C8" s="10"/>
      <c r="D8" s="10"/>
      <c r="E8" s="15" t="s">
        <v>0</v>
      </c>
      <c r="F8" s="10"/>
      <c r="G8" s="10"/>
      <c r="H8" s="10"/>
      <c r="I8" s="10"/>
      <c r="J8" s="10"/>
      <c r="K8" s="10"/>
    </row>
    <row r="9" spans="1:11" x14ac:dyDescent="0.25">
      <c r="A9" s="10"/>
      <c r="B9" s="10"/>
      <c r="C9" s="10"/>
      <c r="D9" s="11" t="s">
        <v>18</v>
      </c>
      <c r="E9" s="11" t="s">
        <v>1</v>
      </c>
      <c r="F9" s="11" t="s">
        <v>2</v>
      </c>
      <c r="G9" s="10"/>
      <c r="I9" s="10"/>
      <c r="J9" s="10"/>
      <c r="K9" s="10"/>
    </row>
    <row r="10" spans="1:11" x14ac:dyDescent="0.25">
      <c r="A10" s="10"/>
      <c r="B10" s="10"/>
      <c r="C10" s="12" t="s">
        <v>16</v>
      </c>
      <c r="D10" s="13">
        <v>5</v>
      </c>
      <c r="E10" s="13">
        <v>4</v>
      </c>
      <c r="F10" s="13">
        <v>4</v>
      </c>
      <c r="G10" s="10"/>
      <c r="I10" s="10"/>
      <c r="J10" s="10"/>
      <c r="K10" s="10"/>
    </row>
    <row r="11" spans="1:11" x14ac:dyDescent="0.25">
      <c r="A11" s="10"/>
      <c r="B11" s="10"/>
      <c r="C11" s="12" t="s">
        <v>12</v>
      </c>
      <c r="D11" s="13">
        <v>9</v>
      </c>
      <c r="E11" s="13">
        <v>11</v>
      </c>
      <c r="F11" s="13">
        <v>8</v>
      </c>
      <c r="G11" s="10"/>
      <c r="H11" s="10"/>
      <c r="I11" s="10"/>
      <c r="J11" s="10"/>
      <c r="K11" s="10"/>
    </row>
    <row r="12" spans="1:11" x14ac:dyDescent="0.25">
      <c r="A12" s="10"/>
      <c r="B12" s="10"/>
      <c r="I12" s="10"/>
      <c r="J12" s="10"/>
      <c r="K12" s="10"/>
    </row>
    <row r="13" spans="1:11" x14ac:dyDescent="0.25">
      <c r="A13" s="10"/>
      <c r="B13" s="14" t="s">
        <v>3</v>
      </c>
      <c r="C13" s="14" t="s">
        <v>81</v>
      </c>
      <c r="D13" s="15" t="s">
        <v>17</v>
      </c>
      <c r="E13" s="10"/>
      <c r="F13" s="10"/>
      <c r="G13" s="10"/>
      <c r="H13" s="10"/>
      <c r="I13" s="10"/>
      <c r="J13" s="10"/>
      <c r="K13" s="10"/>
    </row>
    <row r="14" spans="1:11" x14ac:dyDescent="0.25">
      <c r="A14" s="10"/>
      <c r="B14" s="11" t="s">
        <v>4</v>
      </c>
      <c r="C14" s="11">
        <v>9</v>
      </c>
      <c r="D14" s="13">
        <v>1.1000000000000001</v>
      </c>
      <c r="E14" s="13">
        <v>1.8</v>
      </c>
      <c r="F14" s="13">
        <v>2.5</v>
      </c>
      <c r="G14" s="10"/>
      <c r="H14" s="10"/>
      <c r="I14" s="10"/>
      <c r="J14" s="10"/>
      <c r="K14" s="10"/>
    </row>
    <row r="15" spans="1:11" x14ac:dyDescent="0.25">
      <c r="A15" s="10"/>
      <c r="B15" s="11" t="s">
        <v>6</v>
      </c>
      <c r="C15" s="11">
        <v>2</v>
      </c>
      <c r="D15" s="13">
        <v>1.75</v>
      </c>
      <c r="E15" s="13">
        <v>2</v>
      </c>
      <c r="F15" s="13">
        <v>1.8</v>
      </c>
      <c r="G15" s="10"/>
      <c r="H15" s="10"/>
      <c r="I15" s="10"/>
      <c r="J15" s="10"/>
      <c r="K15" s="10"/>
    </row>
    <row r="16" spans="1:11" x14ac:dyDescent="0.25">
      <c r="A16" s="10"/>
      <c r="B16" s="11" t="s">
        <v>5</v>
      </c>
      <c r="C16" s="11">
        <v>8</v>
      </c>
      <c r="D16" s="13">
        <v>1.1000000000000001</v>
      </c>
      <c r="E16" s="13">
        <v>2.75</v>
      </c>
      <c r="F16" s="13">
        <v>0.9</v>
      </c>
      <c r="G16" s="10"/>
      <c r="H16" s="10"/>
      <c r="I16" s="10"/>
      <c r="J16" s="10"/>
      <c r="K16" s="10"/>
    </row>
    <row r="17" spans="1:11" x14ac:dyDescent="0.25">
      <c r="A17" s="10"/>
      <c r="B17" s="11" t="s">
        <v>7</v>
      </c>
      <c r="C17" s="11">
        <v>16</v>
      </c>
      <c r="D17" s="13">
        <v>1.5</v>
      </c>
      <c r="E17" s="13">
        <v>2.9</v>
      </c>
      <c r="F17" s="13">
        <v>2</v>
      </c>
      <c r="G17" s="10"/>
      <c r="H17" s="10"/>
      <c r="I17" s="10"/>
      <c r="J17" s="10"/>
      <c r="K17" s="10"/>
    </row>
    <row r="18" spans="1:11" x14ac:dyDescent="0.25">
      <c r="A18" s="10"/>
      <c r="B18" s="11" t="s">
        <v>8</v>
      </c>
      <c r="C18" s="11">
        <v>7</v>
      </c>
      <c r="D18" s="13">
        <v>1.1000000000000001</v>
      </c>
      <c r="E18" s="13">
        <v>1.25</v>
      </c>
      <c r="F18" s="13">
        <v>1.75</v>
      </c>
      <c r="G18" s="10"/>
      <c r="H18" s="10"/>
      <c r="I18" s="10"/>
      <c r="J18" s="10"/>
      <c r="K18" s="10"/>
    </row>
    <row r="19" spans="1:11" x14ac:dyDescent="0.25">
      <c r="A19" s="10"/>
      <c r="B19" s="11" t="s">
        <v>9</v>
      </c>
      <c r="C19" s="11">
        <v>8</v>
      </c>
      <c r="D19" s="13">
        <v>3</v>
      </c>
      <c r="E19" s="13">
        <v>1.8</v>
      </c>
      <c r="F19" s="13">
        <v>1.75</v>
      </c>
      <c r="G19" s="10"/>
      <c r="H19" s="10"/>
      <c r="I19" s="10"/>
      <c r="J19" s="10"/>
      <c r="K19" s="10"/>
    </row>
    <row r="20" spans="1:11" x14ac:dyDescent="0.25">
      <c r="A20" s="10"/>
      <c r="B20" s="11" t="s">
        <v>10</v>
      </c>
      <c r="C20" s="11">
        <v>9</v>
      </c>
      <c r="D20" s="13">
        <v>2.9</v>
      </c>
      <c r="E20" s="13">
        <v>1.1000000000000001</v>
      </c>
      <c r="F20" s="13">
        <v>2</v>
      </c>
      <c r="G20" s="10"/>
      <c r="H20" s="10"/>
      <c r="I20" s="10"/>
      <c r="J20" s="10"/>
      <c r="K20" s="10"/>
    </row>
    <row r="21" spans="1:11" x14ac:dyDescent="0.25">
      <c r="A21" s="10"/>
      <c r="B21" s="11" t="s">
        <v>11</v>
      </c>
      <c r="C21" s="11">
        <v>12</v>
      </c>
      <c r="D21" s="13">
        <v>2.9</v>
      </c>
      <c r="E21" s="13">
        <v>1.75</v>
      </c>
      <c r="F21" s="13">
        <v>2.9</v>
      </c>
      <c r="G21" s="10"/>
      <c r="H21" s="10"/>
      <c r="I21" s="10"/>
      <c r="J21" s="10"/>
      <c r="K21" s="10"/>
    </row>
    <row r="22" spans="1:11" x14ac:dyDescent="0.25">
      <c r="A22" s="10"/>
      <c r="B22" s="11" t="s">
        <v>14</v>
      </c>
      <c r="C22" s="11">
        <v>8</v>
      </c>
      <c r="D22" s="13">
        <v>1.25</v>
      </c>
      <c r="E22" s="13">
        <v>1.75</v>
      </c>
      <c r="F22" s="13">
        <v>1.25</v>
      </c>
      <c r="G22" s="10"/>
      <c r="H22" s="10"/>
      <c r="I22" s="10"/>
      <c r="J22" s="10"/>
      <c r="K22" s="10"/>
    </row>
    <row r="23" spans="1:11" x14ac:dyDescent="0.25">
      <c r="A23" s="10"/>
      <c r="B23" s="11" t="s">
        <v>15</v>
      </c>
      <c r="C23" s="11">
        <v>9</v>
      </c>
      <c r="D23" s="13">
        <v>1.75</v>
      </c>
      <c r="E23" s="13">
        <v>1.5</v>
      </c>
      <c r="F23" s="13">
        <v>2.75</v>
      </c>
      <c r="G23" s="10"/>
      <c r="H23" s="10"/>
      <c r="I23" s="10"/>
      <c r="J23" s="12" t="s">
        <v>54</v>
      </c>
      <c r="K23" s="10"/>
    </row>
    <row r="24" spans="1:11" x14ac:dyDescent="0.25">
      <c r="A24" s="10"/>
      <c r="D24" s="10"/>
      <c r="E24" s="10"/>
      <c r="F24" s="10"/>
      <c r="G24" s="10"/>
      <c r="H24" s="12" t="s">
        <v>82</v>
      </c>
      <c r="I24" s="12"/>
      <c r="J24" s="12" t="s">
        <v>47</v>
      </c>
      <c r="K24" s="10"/>
    </row>
    <row r="25" spans="1:11" x14ac:dyDescent="0.25">
      <c r="A25" s="10"/>
      <c r="B25" s="10"/>
      <c r="C25" s="10"/>
      <c r="D25" s="10"/>
      <c r="E25" s="10" t="s">
        <v>86</v>
      </c>
      <c r="F25" s="10"/>
      <c r="G25" s="10"/>
      <c r="H25" s="14" t="s">
        <v>83</v>
      </c>
      <c r="I25" s="14" t="s">
        <v>50</v>
      </c>
      <c r="J25" s="14" t="s">
        <v>48</v>
      </c>
      <c r="K25" s="10"/>
    </row>
    <row r="26" spans="1:11" x14ac:dyDescent="0.25">
      <c r="A26" s="10"/>
      <c r="B26" s="12" t="str">
        <f>B14</f>
        <v>CA</v>
      </c>
      <c r="C26" s="10"/>
      <c r="D26" s="16">
        <v>9</v>
      </c>
      <c r="E26" s="16">
        <v>0</v>
      </c>
      <c r="F26" s="16">
        <v>0</v>
      </c>
      <c r="G26" s="10"/>
      <c r="H26" s="10">
        <f>SUM(D26:F26)</f>
        <v>9</v>
      </c>
      <c r="I26" s="16">
        <v>0</v>
      </c>
      <c r="J26" s="17" t="str">
        <f>[1]!WB(H26+I26,"=",C14)</f>
        <v>=</v>
      </c>
      <c r="K26" s="10"/>
    </row>
    <row r="27" spans="1:11" x14ac:dyDescent="0.25">
      <c r="A27" s="10"/>
      <c r="B27" s="12" t="str">
        <f>B15</f>
        <v>CB</v>
      </c>
      <c r="C27" s="10"/>
      <c r="D27" s="16">
        <v>1</v>
      </c>
      <c r="E27" s="16">
        <v>0</v>
      </c>
      <c r="F27" s="16">
        <v>1</v>
      </c>
      <c r="G27" s="10"/>
      <c r="H27" s="10">
        <f t="shared" ref="H27:H35" si="0">SUM(D27:F27)</f>
        <v>2</v>
      </c>
      <c r="I27" s="16">
        <v>0</v>
      </c>
      <c r="J27" s="17" t="str">
        <f>[1]!WB(H27+I27,"=",C15)</f>
        <v>=</v>
      </c>
      <c r="K27" s="10"/>
    </row>
    <row r="28" spans="1:11" x14ac:dyDescent="0.25">
      <c r="A28" s="10"/>
      <c r="B28" s="12" t="str">
        <f>B16</f>
        <v>CC</v>
      </c>
      <c r="C28" s="10"/>
      <c r="D28" s="16">
        <v>0</v>
      </c>
      <c r="E28" s="16">
        <v>0</v>
      </c>
      <c r="F28" s="16">
        <v>8</v>
      </c>
      <c r="G28" s="10"/>
      <c r="H28" s="10">
        <f t="shared" si="0"/>
        <v>8</v>
      </c>
      <c r="I28" s="16">
        <v>0</v>
      </c>
      <c r="J28" s="17" t="str">
        <f>[1]!WB(H28+I28,"=",C16)</f>
        <v>=</v>
      </c>
      <c r="K28" s="10"/>
    </row>
    <row r="29" spans="1:11" x14ac:dyDescent="0.25">
      <c r="A29" s="10"/>
      <c r="B29" s="12" t="str">
        <f>B17</f>
        <v>CD</v>
      </c>
      <c r="C29" s="10"/>
      <c r="D29" s="16">
        <v>16</v>
      </c>
      <c r="E29" s="16">
        <v>0</v>
      </c>
      <c r="F29" s="16">
        <v>0</v>
      </c>
      <c r="G29" s="10"/>
      <c r="H29" s="10">
        <f t="shared" si="0"/>
        <v>16</v>
      </c>
      <c r="I29" s="16">
        <v>0</v>
      </c>
      <c r="J29" s="17" t="str">
        <f>[1]!WB(H29+I29,"=",C17)</f>
        <v>=</v>
      </c>
      <c r="K29" s="10"/>
    </row>
    <row r="30" spans="1:11" x14ac:dyDescent="0.25">
      <c r="A30" s="10"/>
      <c r="B30" s="12" t="str">
        <f>B18</f>
        <v>CE</v>
      </c>
      <c r="C30" s="10"/>
      <c r="D30" s="16">
        <v>7</v>
      </c>
      <c r="E30" s="16">
        <v>0</v>
      </c>
      <c r="F30" s="16">
        <v>0</v>
      </c>
      <c r="G30" s="10"/>
      <c r="H30" s="10">
        <f t="shared" si="0"/>
        <v>7</v>
      </c>
      <c r="I30" s="16">
        <v>0</v>
      </c>
      <c r="J30" s="17" t="str">
        <f>[1]!WB(H30+I30,"=",C18)</f>
        <v>=</v>
      </c>
      <c r="K30" s="10"/>
    </row>
    <row r="31" spans="1:11" x14ac:dyDescent="0.25">
      <c r="A31" s="10"/>
      <c r="B31" s="12" t="str">
        <f>B19</f>
        <v>CF</v>
      </c>
      <c r="C31" s="10"/>
      <c r="D31" s="16">
        <v>0</v>
      </c>
      <c r="E31" s="16">
        <v>0</v>
      </c>
      <c r="F31" s="16">
        <v>8</v>
      </c>
      <c r="G31" s="10"/>
      <c r="H31" s="10">
        <f t="shared" si="0"/>
        <v>8</v>
      </c>
      <c r="I31" s="16">
        <v>0</v>
      </c>
      <c r="J31" s="17" t="str">
        <f>[1]!WB(H31+I31,"=",C19)</f>
        <v>=</v>
      </c>
      <c r="K31" s="10"/>
    </row>
    <row r="32" spans="1:11" x14ac:dyDescent="0.25">
      <c r="A32" s="10"/>
      <c r="B32" s="12" t="str">
        <f>B20</f>
        <v>CG</v>
      </c>
      <c r="C32" s="10"/>
      <c r="D32" s="16">
        <v>0</v>
      </c>
      <c r="E32" s="16">
        <v>9</v>
      </c>
      <c r="F32" s="16">
        <v>0</v>
      </c>
      <c r="G32" s="10"/>
      <c r="H32" s="10">
        <f t="shared" si="0"/>
        <v>9</v>
      </c>
      <c r="I32" s="16">
        <v>0</v>
      </c>
      <c r="J32" s="17" t="str">
        <f>[1]!WB(H32+I32,"=",C20)</f>
        <v>=</v>
      </c>
      <c r="K32" s="10"/>
    </row>
    <row r="33" spans="1:11" x14ac:dyDescent="0.25">
      <c r="A33" s="10"/>
      <c r="B33" s="12" t="str">
        <f>B21</f>
        <v>CH</v>
      </c>
      <c r="C33" s="10"/>
      <c r="D33" s="16">
        <v>0</v>
      </c>
      <c r="E33" s="16">
        <v>11</v>
      </c>
      <c r="F33" s="16">
        <v>0</v>
      </c>
      <c r="G33" s="10"/>
      <c r="H33" s="10">
        <f t="shared" si="0"/>
        <v>11</v>
      </c>
      <c r="I33" s="16">
        <v>1</v>
      </c>
      <c r="J33" s="17" t="str">
        <f>[1]!WB(H33+I33,"=",C21)</f>
        <v>=</v>
      </c>
      <c r="K33" s="10"/>
    </row>
    <row r="34" spans="1:11" x14ac:dyDescent="0.25">
      <c r="A34" s="10"/>
      <c r="B34" s="12" t="str">
        <f>B22</f>
        <v>CI</v>
      </c>
      <c r="C34" s="10"/>
      <c r="D34" s="16">
        <v>1</v>
      </c>
      <c r="E34" s="16">
        <v>0</v>
      </c>
      <c r="F34" s="16">
        <v>7</v>
      </c>
      <c r="G34" s="10"/>
      <c r="H34" s="10">
        <f t="shared" si="0"/>
        <v>8</v>
      </c>
      <c r="I34" s="16">
        <v>0</v>
      </c>
      <c r="J34" s="17" t="str">
        <f>[1]!WB(H34+I34,"=",C22)</f>
        <v>=</v>
      </c>
      <c r="K34" s="10"/>
    </row>
    <row r="35" spans="1:11" x14ac:dyDescent="0.25">
      <c r="A35" s="10"/>
      <c r="B35" s="12" t="str">
        <f>B23</f>
        <v>CJ</v>
      </c>
      <c r="C35" s="10"/>
      <c r="D35" s="16">
        <v>0</v>
      </c>
      <c r="E35" s="16">
        <v>9</v>
      </c>
      <c r="F35" s="16">
        <v>0</v>
      </c>
      <c r="G35" s="10"/>
      <c r="H35" s="10">
        <f t="shared" si="0"/>
        <v>9</v>
      </c>
      <c r="I35" s="16">
        <v>0</v>
      </c>
      <c r="J35" s="17" t="str">
        <f>[1]!WB(H35+I35,"=",C23)</f>
        <v>=</v>
      </c>
      <c r="K35" s="10"/>
    </row>
    <row r="36" spans="1:11" x14ac:dyDescent="0.25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</row>
    <row r="37" spans="1:11" x14ac:dyDescent="0.25">
      <c r="A37" s="10"/>
      <c r="B37" s="10"/>
      <c r="C37" s="10"/>
      <c r="D37" s="10"/>
      <c r="E37" s="10" t="s">
        <v>19</v>
      </c>
      <c r="F37" s="10"/>
      <c r="G37" s="10"/>
      <c r="H37" s="10"/>
      <c r="I37" s="18">
        <f>SUM(I26:I35)</f>
        <v>1</v>
      </c>
      <c r="J37" s="10" t="s">
        <v>84</v>
      </c>
      <c r="K37" s="10"/>
    </row>
    <row r="38" spans="1:11" x14ac:dyDescent="0.25">
      <c r="A38" s="10"/>
      <c r="B38" s="12" t="str">
        <f>B14</f>
        <v>CA</v>
      </c>
      <c r="C38" s="10"/>
      <c r="D38" s="10">
        <f>D26*D14</f>
        <v>9.9</v>
      </c>
      <c r="E38" s="10">
        <f>E26*E14</f>
        <v>0</v>
      </c>
      <c r="F38" s="10">
        <f>F26*F14</f>
        <v>0</v>
      </c>
      <c r="G38" s="10"/>
      <c r="H38" s="10"/>
      <c r="I38" s="10">
        <f>SUMPRODUCT(D14:F23,WBINTRange0)</f>
        <v>119.00000000000001</v>
      </c>
      <c r="J38" s="10" t="s">
        <v>64</v>
      </c>
      <c r="K38" s="10"/>
    </row>
    <row r="39" spans="1:11" x14ac:dyDescent="0.25">
      <c r="A39" s="10"/>
      <c r="B39" s="12" t="str">
        <f>B15</f>
        <v>CB</v>
      </c>
      <c r="C39" s="10"/>
      <c r="D39" s="10">
        <f>D27*D15</f>
        <v>1.75</v>
      </c>
      <c r="E39" s="10">
        <f>E27*E15</f>
        <v>0</v>
      </c>
      <c r="F39" s="10">
        <f>F27*F15</f>
        <v>1.8</v>
      </c>
      <c r="G39" s="10"/>
      <c r="H39" s="10"/>
      <c r="I39" s="10">
        <v>1000</v>
      </c>
      <c r="J39" s="10" t="s">
        <v>65</v>
      </c>
      <c r="K39" s="10"/>
    </row>
    <row r="40" spans="1:11" x14ac:dyDescent="0.25">
      <c r="A40" s="10"/>
      <c r="B40" s="12" t="str">
        <f>B16</f>
        <v>CC</v>
      </c>
      <c r="C40" s="10"/>
      <c r="D40" s="10">
        <f>D28*D16</f>
        <v>0</v>
      </c>
      <c r="E40" s="10">
        <f>E28*E16</f>
        <v>0</v>
      </c>
      <c r="F40" s="10">
        <f>F28*F16</f>
        <v>7.2</v>
      </c>
      <c r="G40" s="10"/>
      <c r="H40" s="10"/>
      <c r="I40" s="6">
        <f>I38+I39*$I$37</f>
        <v>1119</v>
      </c>
      <c r="J40" s="10" t="s">
        <v>70</v>
      </c>
      <c r="K40" s="10"/>
    </row>
    <row r="41" spans="1:11" x14ac:dyDescent="0.25">
      <c r="A41" s="10"/>
      <c r="B41" s="12" t="str">
        <f>B17</f>
        <v>CD</v>
      </c>
      <c r="C41" s="10"/>
      <c r="D41" s="10">
        <f>D29*D17</f>
        <v>24</v>
      </c>
      <c r="E41" s="10">
        <f>E29*E17</f>
        <v>0</v>
      </c>
      <c r="F41" s="10">
        <f>F29*F17</f>
        <v>0</v>
      </c>
      <c r="G41" s="10"/>
      <c r="H41" s="10"/>
      <c r="I41" s="10"/>
      <c r="J41" s="10"/>
      <c r="K41" s="10"/>
    </row>
    <row r="42" spans="1:11" x14ac:dyDescent="0.25">
      <c r="A42" s="10"/>
      <c r="B42" s="12" t="str">
        <f>B18</f>
        <v>CE</v>
      </c>
      <c r="C42" s="10"/>
      <c r="D42" s="10">
        <f>D30*D18</f>
        <v>7.7000000000000011</v>
      </c>
      <c r="E42" s="10">
        <f>E30*E18</f>
        <v>0</v>
      </c>
      <c r="F42" s="10">
        <f>F30*F18</f>
        <v>0</v>
      </c>
      <c r="G42" s="10"/>
      <c r="H42" s="10"/>
      <c r="I42" s="10"/>
      <c r="J42" s="10"/>
      <c r="K42" s="10"/>
    </row>
    <row r="43" spans="1:11" x14ac:dyDescent="0.25">
      <c r="A43" s="10"/>
      <c r="B43" s="12" t="str">
        <f>B19</f>
        <v>CF</v>
      </c>
      <c r="C43" s="10"/>
      <c r="D43" s="10">
        <f>D31*D19</f>
        <v>0</v>
      </c>
      <c r="E43" s="10">
        <f>E31*E19</f>
        <v>0</v>
      </c>
      <c r="F43" s="10">
        <f>F31*F19</f>
        <v>14</v>
      </c>
      <c r="G43" s="10"/>
      <c r="H43" s="10"/>
      <c r="I43" s="10"/>
      <c r="J43" s="10"/>
      <c r="K43" s="10"/>
    </row>
    <row r="44" spans="1:11" x14ac:dyDescent="0.25">
      <c r="A44" s="10"/>
      <c r="B44" s="12" t="str">
        <f>B20</f>
        <v>CG</v>
      </c>
      <c r="C44" s="10"/>
      <c r="D44" s="10">
        <f>D32*D20</f>
        <v>0</v>
      </c>
      <c r="E44" s="10">
        <f>E32*E20</f>
        <v>9.9</v>
      </c>
      <c r="F44" s="10">
        <f>F32*F20</f>
        <v>0</v>
      </c>
      <c r="G44" s="10"/>
      <c r="H44" s="10"/>
      <c r="I44" s="10"/>
      <c r="J44" s="10"/>
      <c r="K44" s="10"/>
    </row>
    <row r="45" spans="1:11" x14ac:dyDescent="0.25">
      <c r="A45" s="10"/>
      <c r="B45" s="12" t="str">
        <f>B21</f>
        <v>CH</v>
      </c>
      <c r="C45" s="10"/>
      <c r="D45" s="10">
        <f>D33*D21</f>
        <v>0</v>
      </c>
      <c r="E45" s="10">
        <f>E33*E21</f>
        <v>19.25</v>
      </c>
      <c r="F45" s="10">
        <f>F33*F21</f>
        <v>0</v>
      </c>
      <c r="G45" s="10"/>
      <c r="H45" s="10"/>
      <c r="I45" s="10"/>
      <c r="J45" s="10"/>
      <c r="K45" s="10"/>
    </row>
    <row r="46" spans="1:11" x14ac:dyDescent="0.25">
      <c r="A46" s="10"/>
      <c r="B46" s="12" t="str">
        <f>B22</f>
        <v>CI</v>
      </c>
      <c r="C46" s="10"/>
      <c r="D46" s="10">
        <f>D34*D22</f>
        <v>1.25</v>
      </c>
      <c r="E46" s="10">
        <f>E34*E22</f>
        <v>0</v>
      </c>
      <c r="F46" s="10">
        <f>F34*F22</f>
        <v>8.75</v>
      </c>
      <c r="G46" s="10"/>
      <c r="H46" s="10"/>
      <c r="I46" s="10"/>
      <c r="J46" s="10"/>
      <c r="K46" s="10"/>
    </row>
    <row r="47" spans="1:11" x14ac:dyDescent="0.25">
      <c r="A47" s="10"/>
      <c r="B47" s="12" t="str">
        <f>B23</f>
        <v>CJ</v>
      </c>
      <c r="C47" s="10"/>
      <c r="D47" s="10">
        <f>D35*D23</f>
        <v>0</v>
      </c>
      <c r="E47" s="10">
        <f>E35*E23</f>
        <v>13.5</v>
      </c>
      <c r="F47" s="10">
        <f>F35*F23</f>
        <v>0</v>
      </c>
      <c r="G47" s="10"/>
      <c r="H47" s="10"/>
      <c r="I47" s="10"/>
      <c r="J47" s="10"/>
      <c r="K47" s="10"/>
    </row>
    <row r="48" spans="1:11" x14ac:dyDescent="0.2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</row>
    <row r="49" spans="1:11" x14ac:dyDescent="0.25">
      <c r="A49" s="10"/>
      <c r="B49" s="10"/>
      <c r="C49" s="12" t="s">
        <v>20</v>
      </c>
      <c r="D49" s="10">
        <f>SUM(D38:D47)</f>
        <v>44.6</v>
      </c>
      <c r="E49" s="10">
        <f t="shared" ref="E49:F49" si="1">SUM(E38:E47)</f>
        <v>42.65</v>
      </c>
      <c r="F49" s="10">
        <f t="shared" si="1"/>
        <v>31.75</v>
      </c>
      <c r="G49" s="10"/>
      <c r="H49" s="10"/>
      <c r="I49" s="10"/>
      <c r="J49" s="10"/>
      <c r="K49" s="10"/>
    </row>
    <row r="50" spans="1:11" x14ac:dyDescent="0.25">
      <c r="A50" s="10"/>
      <c r="B50" s="10"/>
      <c r="C50" s="12" t="s">
        <v>21</v>
      </c>
      <c r="D50" s="17" t="str">
        <f>[1]!WB(D49,"&lt;=",D51)</f>
        <v>&lt;=</v>
      </c>
      <c r="E50" s="17" t="str">
        <f>[1]!WB(E49,"&lt;=",E51)</f>
        <v>&lt;=</v>
      </c>
      <c r="F50" s="17" t="str">
        <f>[1]!WB(F49,"&lt;=",F51)</f>
        <v>&lt;=</v>
      </c>
      <c r="G50" s="10"/>
      <c r="H50" s="10"/>
      <c r="I50" s="10"/>
      <c r="J50" s="10"/>
      <c r="K50" s="10"/>
    </row>
    <row r="51" spans="1:11" x14ac:dyDescent="0.25">
      <c r="A51" s="10"/>
      <c r="B51" s="10"/>
      <c r="C51" s="12" t="s">
        <v>63</v>
      </c>
      <c r="D51" s="10">
        <f>D10*D11</f>
        <v>45</v>
      </c>
      <c r="E51" s="10">
        <f>E10*E11</f>
        <v>44</v>
      </c>
      <c r="F51" s="10">
        <f>F10*F11</f>
        <v>32</v>
      </c>
      <c r="G51" s="10"/>
      <c r="H51" s="10"/>
      <c r="I51" s="10"/>
      <c r="J51" s="10"/>
      <c r="K51" s="10"/>
    </row>
    <row r="52" spans="1:11" x14ac:dyDescent="0.25">
      <c r="A52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WB! Status</vt:lpstr>
      <vt:lpstr>Model</vt:lpstr>
      <vt:lpstr>WBINTRange0</vt:lpstr>
      <vt:lpstr>WBMIN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hassl</dc:creator>
  <cp:lastModifiedBy>hassl</cp:lastModifiedBy>
  <dcterms:created xsi:type="dcterms:W3CDTF">2022-07-01T14:44:30Z</dcterms:created>
  <dcterms:modified xsi:type="dcterms:W3CDTF">2022-07-01T17:09:21Z</dcterms:modified>
</cp:coreProperties>
</file>