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lexstuff\"/>
    </mc:Choice>
  </mc:AlternateContent>
  <xr:revisionPtr revIDLastSave="0" documentId="13_ncr:1_{88D4008E-A019-428A-AB82-F0203A034EF9}" xr6:coauthVersionLast="47" xr6:coauthVersionMax="47" xr10:uidLastSave="{00000000-0000-0000-0000-000000000000}"/>
  <bookViews>
    <workbookView xWindow="6390" yWindow="1635" windowWidth="19200" windowHeight="11025" activeTab="1" xr2:uid="{AB9689E9-5C21-4D61-A124-8577F11C2BAD}"/>
  </bookViews>
  <sheets>
    <sheet name="WB! Status" sheetId="47" r:id="rId1"/>
    <sheet name="Sheet1" sheetId="1" r:id="rId2"/>
  </sheets>
  <externalReferences>
    <externalReference r:id="rId3"/>
  </externalReferences>
  <definedNames>
    <definedName name="WBGORNTLIM">300</definedName>
    <definedName name="WBINTRange0">Sheet1!$C$27:$C$40</definedName>
    <definedName name="WBITOL">0.05</definedName>
    <definedName name="WBMINLEX">Sheet1!$L$17:$L$19</definedName>
    <definedName name="WBTIMETOREL">120</definedName>
    <definedName name="WBTOLABS">Sheet1!$P$17:$P$19</definedName>
    <definedName name="WBTOLQBS">Sheet1!$P$17:$P$19</definedName>
    <definedName name="WBTOLREL">Sheet1!$O$17:$O$19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" i="1" l="1"/>
  <c r="N30" i="1" l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N29" i="1" l="1"/>
  <c r="N31" i="1"/>
  <c r="J19" i="1" l="1"/>
  <c r="J20" i="1" s="1"/>
  <c r="I19" i="1"/>
  <c r="I20" i="1" s="1"/>
  <c r="H19" i="1"/>
  <c r="H20" i="1" s="1"/>
  <c r="G19" i="1"/>
  <c r="G20" i="1" s="1"/>
  <c r="F19" i="1"/>
  <c r="F20" i="1" s="1"/>
  <c r="E19" i="1"/>
  <c r="E20" i="1" s="1"/>
  <c r="D19" i="1"/>
  <c r="J23" i="1"/>
  <c r="E23" i="1"/>
  <c r="F21" i="1"/>
  <c r="G21" i="1"/>
  <c r="I23" i="1"/>
  <c r="G23" i="1"/>
  <c r="E21" i="1"/>
  <c r="H23" i="1"/>
  <c r="J21" i="1"/>
  <c r="H21" i="1"/>
  <c r="I21" i="1"/>
  <c r="F23" i="1"/>
  <c r="D20" i="1" l="1"/>
  <c r="L19" i="1"/>
  <c r="D23" i="1"/>
  <c r="D21" i="1"/>
</calcChain>
</file>

<file path=xl/sharedStrings.xml><?xml version="1.0" encoding="utf-8"?>
<sst xmlns="http://schemas.openxmlformats.org/spreadsheetml/2006/main" count="118" uniqueCount="114">
  <si>
    <t xml:space="preserve">       - Given total costs minimized from Step 1</t>
  </si>
  <si>
    <t>Day:</t>
  </si>
  <si>
    <t>MON</t>
  </si>
  <si>
    <t>TUE</t>
  </si>
  <si>
    <t>WED</t>
  </si>
  <si>
    <t>THU</t>
  </si>
  <si>
    <t>FRI</t>
  </si>
  <si>
    <t>SAT</t>
  </si>
  <si>
    <t>SUN</t>
  </si>
  <si>
    <t>Excess:</t>
  </si>
  <si>
    <t>Hrs Need:</t>
  </si>
  <si>
    <t>Pattern</t>
  </si>
  <si>
    <t>Cost</t>
  </si>
  <si>
    <t>P5X8_1</t>
  </si>
  <si>
    <t>P5X8_2</t>
  </si>
  <si>
    <t>P5X8_3</t>
  </si>
  <si>
    <t>P5X8_4</t>
  </si>
  <si>
    <t>P5X8_5</t>
  </si>
  <si>
    <t>P5X8_6</t>
  </si>
  <si>
    <t>P5X8_7</t>
  </si>
  <si>
    <t>P4X10_1</t>
  </si>
  <si>
    <t>P4X10_2</t>
  </si>
  <si>
    <t>P4X10_3</t>
  </si>
  <si>
    <t>P4X10_4</t>
  </si>
  <si>
    <t>P4X10_5</t>
  </si>
  <si>
    <t>P4X10_6</t>
  </si>
  <si>
    <t>P4X10_7</t>
  </si>
  <si>
    <t>Number</t>
  </si>
  <si>
    <t>Excess&gt;=0:</t>
  </si>
  <si>
    <t>Total cost</t>
  </si>
  <si>
    <t>Sunday Excess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</si>
  <si>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</si>
  <si>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</si>
  <si>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</si>
  <si>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Integers/Binaries           14/0         Unlimited</t>
  </si>
  <si>
    <t xml:space="preserve">     Strings                            0</t>
  </si>
  <si>
    <t xml:space="preserve"> MODEL TYPE:</t>
  </si>
  <si>
    <t>Mixed Integer / Linear (Mixed Integer Linear Program)</t>
  </si>
  <si>
    <t xml:space="preserve"> SOLUTION STATUS:     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</si>
  <si>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</si>
  <si>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</si>
  <si>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</si>
  <si>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</si>
  <si>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</si>
  <si>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</si>
  <si>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</si>
  <si>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</si>
  <si>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</si>
  <si>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</si>
  <si>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</si>
  <si>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</si>
  <si>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</si>
  <si>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</si>
  <si>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</si>
  <si>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</si>
  <si>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WBINT Range:   Detected</t>
  </si>
  <si>
    <t xml:space="preserve"> End of Report</t>
  </si>
  <si>
    <t xml:space="preserve"> DATE GENERATED:</t>
  </si>
  <si>
    <t>Here is a redundant constraint</t>
  </si>
  <si>
    <t>LexicoMin</t>
  </si>
  <si>
    <t>this column</t>
  </si>
  <si>
    <t xml:space="preserve"> Keywords:  Goal programming, Lexico-goal programming, Multi-criteria,</t>
  </si>
  <si>
    <t xml:space="preserve">   Preemptive criteria, Pareto optimal, Staff scheduling;</t>
  </si>
  <si>
    <r>
      <rPr>
        <sz val="11"/>
        <color theme="1"/>
        <rFont val="Calibri"/>
        <family val="2"/>
        <scheme val="minor"/>
      </rPr>
      <t xml:space="preserve">       </t>
    </r>
    <r>
      <rPr>
        <u/>
        <sz val="11"/>
        <color theme="1"/>
        <rFont val="Calibri"/>
        <family val="2"/>
        <scheme val="minor"/>
      </rPr>
      <t>Hours provided each day by each pattern</t>
    </r>
  </si>
  <si>
    <t>Hrs Provided:</t>
  </si>
  <si>
    <t xml:space="preserve">  for a staffing problem with multiple work patterns available;</t>
  </si>
  <si>
    <t xml:space="preserve">  Objective 1:</t>
  </si>
  <si>
    <t xml:space="preserve">    Objective 2:</t>
  </si>
  <si>
    <t xml:space="preserve">    Objective 3:</t>
  </si>
  <si>
    <t xml:space="preserve">     Constraints                       15         Unlimited</t>
  </si>
  <si>
    <t xml:space="preserve">   Maximum coefficient value:        4526  on &lt;RHS&gt;</t>
  </si>
  <si>
    <t xml:space="preserve">   Tolerances</t>
  </si>
  <si>
    <t>Absolute</t>
  </si>
  <si>
    <t>Relative</t>
  </si>
  <si>
    <t>Tot4Wk</t>
  </si>
  <si>
    <t>NoUseExcess</t>
  </si>
  <si>
    <t>There are 2 kinds of work patterns: a) 5 days/week for 8 hours, b) 4 days/week for 10 hours.</t>
  </si>
  <si>
    <t xml:space="preserve"> What'sBest!® 18.0.2.0 (Feb 22, 2023) - Lib.:14.0.5099.248 - 64-bit - Status Report -</t>
  </si>
  <si>
    <t xml:space="preserve"> - linus@lindo.com - 64-bit  -</t>
  </si>
  <si>
    <t xml:space="preserve">     Objectives                         3</t>
  </si>
  <si>
    <t xml:space="preserve">   Nonlinears/Quadratics              0/0         Unlimited</t>
  </si>
  <si>
    <t xml:space="preserve">GLOBALLY OPTIMAL TO TOLERANCES  </t>
  </si>
  <si>
    <t xml:space="preserve"> OBJECTIVE VALUE(obj#1): </t>
  </si>
  <si>
    <t xml:space="preserve"> BEST OBJ BOUND(obj#1):   </t>
  </si>
  <si>
    <t xml:space="preserve">   WBMINLEX Lexico Multi Objective Pre-Emptive Priority:   Detected</t>
  </si>
  <si>
    <t>Multi-criteria/Lexico/Pre-emptive goal programming</t>
  </si>
  <si>
    <r>
      <t xml:space="preserve">       - Minimize </t>
    </r>
    <r>
      <rPr>
        <b/>
        <sz val="11"/>
        <color theme="1"/>
        <rFont val="Calibri"/>
        <family val="2"/>
        <scheme val="minor"/>
      </rPr>
      <t>total cost.</t>
    </r>
  </si>
  <si>
    <t xml:space="preserve">       - Fix max overage to it's level from  Step 2</t>
  </si>
  <si>
    <r>
      <t xml:space="preserve">       - Solve to minimize the </t>
    </r>
    <r>
      <rPr>
        <b/>
        <sz val="11"/>
        <color theme="1"/>
        <rFont val="Calibri"/>
        <family val="2"/>
        <scheme val="minor"/>
      </rPr>
      <t>number working on Sunday</t>
    </r>
    <r>
      <rPr>
        <sz val="11"/>
        <color theme="1"/>
        <rFont val="Calibri"/>
        <family val="2"/>
        <scheme val="minor"/>
      </rPr>
      <t>.</t>
    </r>
  </si>
  <si>
    <t xml:space="preserve">      Highlight the 3 cells.</t>
  </si>
  <si>
    <t xml:space="preserve">      Click on: What'sBest  |  Minimize</t>
  </si>
  <si>
    <t xml:space="preserve">   Integer Solver Options / Optimality / Relative:   5.000000e-02</t>
  </si>
  <si>
    <t xml:space="preserve">   Integer Solver Options / Optimality / Time to Relative:   120</t>
  </si>
  <si>
    <t xml:space="preserve">   General Options / Limits / Runtime Limit:   300</t>
  </si>
  <si>
    <t>Max excess</t>
  </si>
  <si>
    <t>Max excess:</t>
  </si>
  <si>
    <t xml:space="preserve">       Adjustables                     15         Unlimited</t>
  </si>
  <si>
    <t xml:space="preserve">         Continuous                     0</t>
  </si>
  <si>
    <t xml:space="preserve">         Free                           1</t>
  </si>
  <si>
    <t xml:space="preserve">       Formulas                        17</t>
  </si>
  <si>
    <t xml:space="preserve">   Coefficients                       147</t>
  </si>
  <si>
    <t xml:space="preserve">   Total Cells                        194</t>
  </si>
  <si>
    <t xml:space="preserve">     Numerics                         179</t>
  </si>
  <si>
    <t xml:space="preserve">       Constants                      147</t>
  </si>
  <si>
    <t xml:space="preserve">   Minimum coefficient value:        1  on Sheet1!L17</t>
  </si>
  <si>
    <t xml:space="preserve">   Minimum coefficient in formula:   Sheet1!L17</t>
  </si>
  <si>
    <t xml:space="preserve">   Maximum coefficient in formula:   Sheet1!N31</t>
  </si>
  <si>
    <t xml:space="preserve"> To specify the 3 lexico multiple objectives:  </t>
  </si>
  <si>
    <r>
      <t xml:space="preserve">       - Solve to minimize maximum </t>
    </r>
    <r>
      <rPr>
        <b/>
        <sz val="11"/>
        <color theme="1"/>
        <rFont val="Calibri"/>
        <family val="2"/>
        <scheme val="minor"/>
      </rPr>
      <t>staff overage</t>
    </r>
    <r>
      <rPr>
        <sz val="11"/>
        <color theme="1"/>
        <rFont val="Calibri"/>
        <family val="2"/>
        <scheme val="minor"/>
      </rPr>
      <t xml:space="preserve"> (or excess) on any day.</t>
    </r>
  </si>
  <si>
    <t xml:space="preserve">         E.g., a little excess can help. A lot of excess on just one day is a waste.</t>
  </si>
  <si>
    <t>Any Preemptive priority  optimal solution is also Pareto optimal(No uniformly better solution);</t>
  </si>
  <si>
    <t>that may help solve faster.</t>
  </si>
  <si>
    <t>Total hrs needed</t>
  </si>
  <si>
    <t xml:space="preserve">  Total hrs supplied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</si>
</sst>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##############"/>
    <numFmt numFmtId="165" formatCode="mmm\ dd\,\ yyyy"/>
    <numFmt numFmtId="166" formatCode="hh:mm\ AM/PM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4" borderId="0" applyNumberFormat="0" applyBorder="0" applyAlignment="0">
      <protection locked="0"/>
    </xf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3" borderId="2" xfId="2" applyFont="1" applyAlignment="1">
      <alignment horizontal="right"/>
    </xf>
    <xf numFmtId="0" fontId="0" fillId="3" borderId="2" xfId="2" applyFont="1"/>
    <xf numFmtId="0" fontId="0" fillId="0" borderId="0" xfId="0" applyAlignment="1" applyProtection="1">
      <alignment horizontal="center"/>
      <protection locked="0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left"/>
    </xf>
    <xf numFmtId="0" fontId="2" fillId="2" borderId="1" xfId="1"/>
    <xf numFmtId="0" fontId="6" fillId="0" borderId="0" xfId="0" applyFont="1" applyAlignment="1">
      <alignment horizontal="right"/>
    </xf>
    <xf numFmtId="0" fontId="6" fillId="0" borderId="0" xfId="0" applyFont="1"/>
    <xf numFmtId="1" fontId="3" fillId="0" borderId="0" xfId="3" applyNumberFormat="1" applyFont="1">
      <protection locked="0"/>
    </xf>
    <xf numFmtId="0" fontId="7" fillId="0" borderId="0" xfId="0" applyFont="1"/>
    <xf numFmtId="0" fontId="8" fillId="0" borderId="0" xfId="0" applyFont="1"/>
    <xf numFmtId="167" fontId="3" fillId="0" borderId="0" xfId="3" applyNumberFormat="1" applyFont="1" applyProtection="1">
      <protection locked="0"/>
    </xf>
    <xf numFmtId="0" fontId="0" fillId="0" borderId="0" xfId="0" quotePrefix="1" applyAlignment="1" applyProtection="1">
      <alignment horizontal="center"/>
      <protection locked="0"/>
    </xf>
    <xf numFmtId="2" fontId="0" fillId="0" borderId="0" xfId="0" applyNumberFormat="1" applyFont="1" applyFill="1" applyAlignment="1"/>
    <xf numFmtId="167" fontId="0" fillId="0" borderId="0" xfId="0" applyNumberFormat="1" applyFont="1" applyFill="1" applyAlignment="1"/>
  </cellXfs>
  <cellStyles count="5">
    <cellStyle name="Adjustable" xfId="3" xr:uid="{D3D6F320-9679-47D0-A349-966F10FB737E}"/>
    <cellStyle name="Best" xfId="4" xr:uid="{00E6397F-6331-467D-8032-C13A6CC65E19}"/>
    <cellStyle name="Normal" xfId="0" builtinId="0"/>
    <cellStyle name="Note" xfId="2" builtinId="1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4ED94-9329-4999-BC75-1D966693BE48}">
  <dimension ref="A1:C66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5" t="s">
        <v>77</v>
      </c>
      <c r="B1" s="5"/>
      <c r="C1" s="5"/>
    </row>
    <row r="2" spans="1:3" x14ac:dyDescent="0.25">
      <c r="A2" s="5" t="s">
        <v>78</v>
      </c>
      <c r="B2" s="5"/>
      <c r="C2" s="5"/>
    </row>
    <row r="3" spans="1:3" x14ac:dyDescent="0.25">
      <c r="A3" s="5"/>
      <c r="B3" s="5"/>
      <c r="C3" s="5"/>
    </row>
    <row r="4" spans="1:3" x14ac:dyDescent="0.25">
      <c r="A4" s="5" t="s">
        <v>57</v>
      </c>
      <c r="B4" s="6">
        <v>45021.466261574074</v>
      </c>
      <c r="C4" s="7">
        <v>45021.466261574074</v>
      </c>
    </row>
    <row r="5" spans="1:3" x14ac:dyDescent="0.25">
      <c r="A5" s="5"/>
      <c r="B5" s="5"/>
      <c r="C5" s="5"/>
    </row>
    <row r="6" spans="1:3" x14ac:dyDescent="0.25">
      <c r="A6" s="5"/>
      <c r="B6" s="5"/>
      <c r="C6" s="5"/>
    </row>
    <row r="7" spans="1:3" x14ac:dyDescent="0.25">
      <c r="A7" s="5" t="s">
        <v>31</v>
      </c>
      <c r="B7" s="5"/>
      <c r="C7" s="5"/>
    </row>
    <row r="8" spans="1:3" x14ac:dyDescent="0.25">
      <c r="A8" s="5"/>
      <c r="B8" s="5"/>
      <c r="C8" s="5"/>
    </row>
    <row r="9" spans="1:3" x14ac:dyDescent="0.25">
      <c r="A9" s="5" t="s">
        <v>32</v>
      </c>
      <c r="B9" s="5"/>
      <c r="C9" s="5"/>
    </row>
    <row r="10" spans="1:3" x14ac:dyDescent="0.25">
      <c r="A10" s="5" t="s">
        <v>33</v>
      </c>
      <c r="B10" s="5"/>
      <c r="C10" s="5"/>
    </row>
    <row r="11" spans="1:3" x14ac:dyDescent="0.25">
      <c r="A11" s="5" t="s">
        <v>101</v>
      </c>
      <c r="B11" s="5"/>
      <c r="C11" s="5"/>
    </row>
    <row r="12" spans="1:3" x14ac:dyDescent="0.25">
      <c r="A12" s="5" t="s">
        <v>102</v>
      </c>
      <c r="B12" s="5"/>
      <c r="C12" s="5"/>
    </row>
    <row r="13" spans="1:3" x14ac:dyDescent="0.25">
      <c r="A13" s="5" t="s">
        <v>96</v>
      </c>
      <c r="B13" s="5"/>
      <c r="C13" s="5"/>
    </row>
    <row r="14" spans="1:3" x14ac:dyDescent="0.25">
      <c r="A14" s="5" t="s">
        <v>97</v>
      </c>
      <c r="B14" s="5"/>
      <c r="C14" s="5"/>
    </row>
    <row r="15" spans="1:3" x14ac:dyDescent="0.25">
      <c r="A15" s="5" t="s">
        <v>98</v>
      </c>
      <c r="B15" s="5"/>
      <c r="C15" s="5"/>
    </row>
    <row r="16" spans="1:3" x14ac:dyDescent="0.25">
      <c r="A16" s="5" t="s">
        <v>34</v>
      </c>
      <c r="B16" s="5"/>
      <c r="C16" s="5"/>
    </row>
    <row r="17" spans="1:3" x14ac:dyDescent="0.25">
      <c r="A17" s="5" t="s">
        <v>103</v>
      </c>
      <c r="B17" s="5"/>
      <c r="C17" s="5"/>
    </row>
    <row r="18" spans="1:3" x14ac:dyDescent="0.25">
      <c r="A18" s="5" t="s">
        <v>99</v>
      </c>
      <c r="B18" s="5"/>
      <c r="C18" s="5"/>
    </row>
    <row r="19" spans="1:3" x14ac:dyDescent="0.25">
      <c r="A19" s="5" t="s">
        <v>35</v>
      </c>
      <c r="B19" s="5"/>
      <c r="C19" s="5"/>
    </row>
    <row r="20" spans="1:3" x14ac:dyDescent="0.25">
      <c r="A20" s="5" t="s">
        <v>79</v>
      </c>
      <c r="B20" s="5"/>
      <c r="C20" s="5"/>
    </row>
    <row r="21" spans="1:3" x14ac:dyDescent="0.25">
      <c r="A21" s="5" t="s">
        <v>69</v>
      </c>
      <c r="B21" s="5"/>
      <c r="C21" s="5"/>
    </row>
    <row r="22" spans="1:3" x14ac:dyDescent="0.25">
      <c r="A22" s="5" t="s">
        <v>80</v>
      </c>
      <c r="B22" s="5"/>
      <c r="C22" s="5"/>
    </row>
    <row r="23" spans="1:3" x14ac:dyDescent="0.25">
      <c r="A23" s="5" t="s">
        <v>100</v>
      </c>
      <c r="B23" s="5"/>
      <c r="C23" s="5"/>
    </row>
    <row r="24" spans="1:3" x14ac:dyDescent="0.25">
      <c r="A24" s="5"/>
      <c r="B24" s="5"/>
      <c r="C24" s="5"/>
    </row>
    <row r="25" spans="1:3" x14ac:dyDescent="0.25">
      <c r="A25" s="5" t="s">
        <v>104</v>
      </c>
      <c r="B25" s="5"/>
      <c r="C25" s="5"/>
    </row>
    <row r="26" spans="1:3" x14ac:dyDescent="0.25">
      <c r="A26" s="5" t="s">
        <v>105</v>
      </c>
      <c r="B26" s="5"/>
      <c r="C26" s="5"/>
    </row>
    <row r="27" spans="1:3" x14ac:dyDescent="0.25">
      <c r="A27" s="5" t="s">
        <v>70</v>
      </c>
      <c r="B27" s="5"/>
      <c r="C27" s="5"/>
    </row>
    <row r="28" spans="1:3" x14ac:dyDescent="0.25">
      <c r="A28" s="5" t="s">
        <v>106</v>
      </c>
      <c r="B28" s="5"/>
      <c r="C28" s="5"/>
    </row>
    <row r="29" spans="1:3" x14ac:dyDescent="0.25">
      <c r="A29" s="5"/>
      <c r="B29" s="5"/>
      <c r="C29" s="5"/>
    </row>
    <row r="30" spans="1:3" x14ac:dyDescent="0.25">
      <c r="A30" s="5" t="s">
        <v>36</v>
      </c>
      <c r="B30" s="5" t="s">
        <v>37</v>
      </c>
      <c r="C30" s="5"/>
    </row>
    <row r="31" spans="1:3" x14ac:dyDescent="0.25">
      <c r="A31" s="5"/>
      <c r="B31" s="5"/>
      <c r="C31" s="5"/>
    </row>
    <row r="32" spans="1:3" x14ac:dyDescent="0.25">
      <c r="A32" s="5" t="s">
        <v>38</v>
      </c>
      <c r="B32" s="8" t="s">
        <v>81</v>
      </c>
      <c r="C32" s="5"/>
    </row>
    <row r="33" spans="1:3" x14ac:dyDescent="0.25">
      <c r="A33" s="5"/>
      <c r="B33" s="5"/>
      <c r="C33" s="5"/>
    </row>
    <row r="34" spans="1:3" x14ac:dyDescent="0.25">
      <c r="A34" s="5" t="s">
        <v>82</v>
      </c>
      <c r="B34" s="9">
        <v>45600</v>
      </c>
      <c r="C34" s="5"/>
    </row>
    <row r="35" spans="1:3" x14ac:dyDescent="0.25">
      <c r="A35" s="5"/>
      <c r="B35" s="5"/>
      <c r="C35" s="5"/>
    </row>
    <row r="36" spans="1:3" x14ac:dyDescent="0.25">
      <c r="A36" s="5" t="s">
        <v>83</v>
      </c>
      <c r="B36" s="9">
        <v>45600</v>
      </c>
      <c r="C36" s="5"/>
    </row>
    <row r="37" spans="1:3" x14ac:dyDescent="0.25">
      <c r="A37" s="5"/>
      <c r="B37" s="5"/>
      <c r="C37" s="5"/>
    </row>
    <row r="38" spans="1:3" x14ac:dyDescent="0.25">
      <c r="A38" s="5" t="s">
        <v>39</v>
      </c>
      <c r="B38" s="9">
        <v>0.05</v>
      </c>
      <c r="C38" s="5"/>
    </row>
    <row r="39" spans="1:3" x14ac:dyDescent="0.25">
      <c r="A39" s="5"/>
      <c r="B39" s="5"/>
      <c r="C39" s="5"/>
    </row>
    <row r="40" spans="1:3" x14ac:dyDescent="0.25">
      <c r="A40" s="5" t="s">
        <v>40</v>
      </c>
      <c r="B40" s="9">
        <v>0</v>
      </c>
      <c r="C40" s="5"/>
    </row>
    <row r="41" spans="1:3" x14ac:dyDescent="0.25">
      <c r="A41" s="5"/>
      <c r="B41" s="5"/>
      <c r="C41" s="5"/>
    </row>
    <row r="42" spans="1:3" x14ac:dyDescent="0.25">
      <c r="A42" s="5" t="s">
        <v>41</v>
      </c>
      <c r="B42" s="5" t="s">
        <v>42</v>
      </c>
      <c r="C42" s="5"/>
    </row>
    <row r="43" spans="1:3" x14ac:dyDescent="0.25">
      <c r="A43" s="5"/>
      <c r="B43" s="5"/>
      <c r="C43" s="5"/>
    </row>
    <row r="44" spans="1:3" x14ac:dyDescent="0.25">
      <c r="A44" s="5" t="s">
        <v>43</v>
      </c>
      <c r="B44" s="5" t="s">
        <v>44</v>
      </c>
      <c r="C44" s="5"/>
    </row>
    <row r="45" spans="1:3" x14ac:dyDescent="0.25">
      <c r="A45" s="5"/>
      <c r="B45" s="5"/>
      <c r="C45" s="5"/>
    </row>
    <row r="46" spans="1:3" x14ac:dyDescent="0.25">
      <c r="A46" s="5" t="s">
        <v>45</v>
      </c>
      <c r="B46" s="9">
        <v>10</v>
      </c>
      <c r="C46" s="5"/>
    </row>
    <row r="47" spans="1:3" x14ac:dyDescent="0.25">
      <c r="A47" s="5"/>
      <c r="B47" s="5"/>
      <c r="C47" s="5"/>
    </row>
    <row r="48" spans="1:3" x14ac:dyDescent="0.25">
      <c r="A48" s="5" t="s">
        <v>46</v>
      </c>
      <c r="B48" s="9">
        <v>0</v>
      </c>
      <c r="C48" s="5"/>
    </row>
    <row r="49" spans="1:3" x14ac:dyDescent="0.25">
      <c r="A49" s="5"/>
      <c r="B49" s="5"/>
      <c r="C49" s="5"/>
    </row>
    <row r="50" spans="1:3" x14ac:dyDescent="0.25">
      <c r="A50" s="5" t="s">
        <v>47</v>
      </c>
      <c r="B50" s="9">
        <v>0</v>
      </c>
      <c r="C50" s="5"/>
    </row>
    <row r="51" spans="1:3" x14ac:dyDescent="0.25">
      <c r="A51" s="5"/>
      <c r="B51" s="5"/>
      <c r="C51" s="5"/>
    </row>
    <row r="52" spans="1:3" x14ac:dyDescent="0.25">
      <c r="A52" s="5" t="s">
        <v>48</v>
      </c>
      <c r="B52" s="5" t="s">
        <v>49</v>
      </c>
      <c r="C52" s="5"/>
    </row>
    <row r="53" spans="1:3" x14ac:dyDescent="0.25">
      <c r="A53" s="5" t="s">
        <v>50</v>
      </c>
      <c r="B53" s="5" t="s">
        <v>49</v>
      </c>
      <c r="C53" s="5"/>
    </row>
    <row r="54" spans="1:3" x14ac:dyDescent="0.25">
      <c r="A54" s="5" t="s">
        <v>51</v>
      </c>
      <c r="B54" s="5" t="s">
        <v>49</v>
      </c>
      <c r="C54" s="5"/>
    </row>
    <row r="55" spans="1:3" x14ac:dyDescent="0.25">
      <c r="A55" s="5" t="s">
        <v>52</v>
      </c>
      <c r="B55" s="5" t="s">
        <v>49</v>
      </c>
      <c r="C55" s="5"/>
    </row>
    <row r="56" spans="1:3" x14ac:dyDescent="0.25">
      <c r="A56" s="5" t="s">
        <v>53</v>
      </c>
      <c r="B56" s="5" t="s">
        <v>49</v>
      </c>
      <c r="C56" s="5"/>
    </row>
    <row r="57" spans="1:3" x14ac:dyDescent="0.25">
      <c r="A57" s="5"/>
      <c r="B57" s="5"/>
      <c r="C57" s="5"/>
    </row>
    <row r="58" spans="1:3" x14ac:dyDescent="0.25">
      <c r="A58" s="5" t="s">
        <v>54</v>
      </c>
      <c r="B58" s="5"/>
      <c r="C58" s="5"/>
    </row>
    <row r="59" spans="1:3" x14ac:dyDescent="0.25">
      <c r="A59" s="5"/>
      <c r="B59" s="5"/>
      <c r="C59" s="5"/>
    </row>
    <row r="60" spans="1:3" x14ac:dyDescent="0.25">
      <c r="A60" s="5" t="s">
        <v>55</v>
      </c>
      <c r="B60" s="5"/>
      <c r="C60" s="5"/>
    </row>
    <row r="61" spans="1:3" x14ac:dyDescent="0.25">
      <c r="A61" s="5" t="s">
        <v>84</v>
      </c>
      <c r="B61" s="5"/>
      <c r="C61" s="5"/>
    </row>
    <row r="62" spans="1:3" x14ac:dyDescent="0.25">
      <c r="A62" s="5" t="s">
        <v>93</v>
      </c>
      <c r="B62" s="5"/>
      <c r="C62" s="5"/>
    </row>
    <row r="63" spans="1:3" x14ac:dyDescent="0.25">
      <c r="A63" s="5" t="s">
        <v>91</v>
      </c>
      <c r="B63" s="5"/>
      <c r="C63" s="5"/>
    </row>
    <row r="64" spans="1:3" x14ac:dyDescent="0.25">
      <c r="A64" s="5" t="s">
        <v>92</v>
      </c>
      <c r="B64" s="5"/>
      <c r="C64" s="5"/>
    </row>
    <row r="65" spans="1:3" x14ac:dyDescent="0.25">
      <c r="A65" s="5"/>
      <c r="B65" s="5"/>
      <c r="C65" s="5"/>
    </row>
    <row r="66" spans="1:3" x14ac:dyDescent="0.25">
      <c r="A66" s="5" t="s">
        <v>56</v>
      </c>
      <c r="B66" s="5"/>
      <c r="C6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E2B08-8919-4DC2-AE0D-227506778CA6}">
  <dimension ref="A1:P40"/>
  <sheetViews>
    <sheetView tabSelected="1" topLeftCell="A15" workbookViewId="0">
      <selection activeCell="O31" sqref="O31"/>
    </sheetView>
  </sheetViews>
  <sheetFormatPr defaultRowHeight="15" x14ac:dyDescent="0.25"/>
  <cols>
    <col min="3" max="3" width="11.28515625" customWidth="1"/>
    <col min="12" max="12" width="11.5703125" bestFit="1" customWidth="1"/>
    <col min="13" max="13" width="12.42578125" customWidth="1"/>
  </cols>
  <sheetData>
    <row r="1" spans="1:16" ht="15.75" x14ac:dyDescent="0.25">
      <c r="A1" s="15" t="s">
        <v>85</v>
      </c>
    </row>
    <row r="2" spans="1:16" x14ac:dyDescent="0.25">
      <c r="A2" t="s">
        <v>65</v>
      </c>
    </row>
    <row r="3" spans="1:16" x14ac:dyDescent="0.25">
      <c r="A3" s="14" t="s">
        <v>66</v>
      </c>
    </row>
    <row r="4" spans="1:16" x14ac:dyDescent="0.25">
      <c r="A4" t="s">
        <v>86</v>
      </c>
    </row>
    <row r="5" spans="1:16" x14ac:dyDescent="0.25">
      <c r="A5" s="14" t="s">
        <v>67</v>
      </c>
    </row>
    <row r="6" spans="1:16" x14ac:dyDescent="0.25">
      <c r="A6" t="s">
        <v>0</v>
      </c>
    </row>
    <row r="7" spans="1:16" x14ac:dyDescent="0.25">
      <c r="A7" t="s">
        <v>108</v>
      </c>
    </row>
    <row r="8" spans="1:16" x14ac:dyDescent="0.25">
      <c r="A8" t="s">
        <v>109</v>
      </c>
    </row>
    <row r="9" spans="1:16" x14ac:dyDescent="0.25">
      <c r="A9" s="14" t="s">
        <v>68</v>
      </c>
    </row>
    <row r="10" spans="1:16" x14ac:dyDescent="0.25">
      <c r="A10" t="s">
        <v>87</v>
      </c>
    </row>
    <row r="11" spans="1:16" x14ac:dyDescent="0.25">
      <c r="A11" t="s">
        <v>88</v>
      </c>
    </row>
    <row r="13" spans="1:16" x14ac:dyDescent="0.25">
      <c r="A13" t="s">
        <v>110</v>
      </c>
    </row>
    <row r="14" spans="1:16" x14ac:dyDescent="0.25">
      <c r="A14" t="s">
        <v>61</v>
      </c>
    </row>
    <row r="15" spans="1:16" x14ac:dyDescent="0.25">
      <c r="A15" t="s">
        <v>62</v>
      </c>
      <c r="L15" t="s">
        <v>59</v>
      </c>
      <c r="O15" t="s">
        <v>71</v>
      </c>
    </row>
    <row r="16" spans="1:16" x14ac:dyDescent="0.25">
      <c r="L16" t="s">
        <v>60</v>
      </c>
      <c r="O16" t="s">
        <v>73</v>
      </c>
      <c r="P16" t="s">
        <v>72</v>
      </c>
    </row>
    <row r="17" spans="1:16" x14ac:dyDescent="0.25">
      <c r="C17" s="1" t="s">
        <v>1</v>
      </c>
      <c r="D17" s="2" t="s">
        <v>2</v>
      </c>
      <c r="E17" s="2" t="s">
        <v>3</v>
      </c>
      <c r="F17" s="2" t="s">
        <v>4</v>
      </c>
      <c r="G17" s="2" t="s">
        <v>5</v>
      </c>
      <c r="H17" s="2" t="s">
        <v>6</v>
      </c>
      <c r="I17" s="2" t="s">
        <v>7</v>
      </c>
      <c r="J17" s="2" t="s">
        <v>8</v>
      </c>
      <c r="L17" s="18">
        <f>SUMPRODUCT(B27:B40,C27:C40)</f>
        <v>45600</v>
      </c>
      <c r="M17" t="s">
        <v>29</v>
      </c>
      <c r="O17" s="3">
        <v>1E-4</v>
      </c>
      <c r="P17" s="3">
        <v>50</v>
      </c>
    </row>
    <row r="18" spans="1:16" x14ac:dyDescent="0.25">
      <c r="C18" s="1" t="s">
        <v>10</v>
      </c>
      <c r="D18" s="3">
        <v>760</v>
      </c>
      <c r="E18" s="3">
        <v>675</v>
      </c>
      <c r="F18" s="3">
        <v>600</v>
      </c>
      <c r="G18" s="3">
        <v>747</v>
      </c>
      <c r="H18" s="3">
        <v>680</v>
      </c>
      <c r="I18" s="3">
        <v>560</v>
      </c>
      <c r="J18" s="3">
        <v>504</v>
      </c>
      <c r="L18" s="16">
        <v>7.9999999999999982</v>
      </c>
      <c r="M18" t="s">
        <v>94</v>
      </c>
      <c r="O18" s="3">
        <v>0.1</v>
      </c>
      <c r="P18" s="3">
        <v>1</v>
      </c>
    </row>
    <row r="19" spans="1:16" x14ac:dyDescent="0.25">
      <c r="A19" t="s">
        <v>75</v>
      </c>
      <c r="C19" s="1" t="s">
        <v>64</v>
      </c>
      <c r="D19" s="10">
        <f>SUMPRODUCT($C27:$C40,D27:D40)</f>
        <v>768</v>
      </c>
      <c r="E19" s="10">
        <f t="shared" ref="E19:J19" si="0">SUMPRODUCT($C27:$C40,E27:E40)</f>
        <v>680</v>
      </c>
      <c r="F19" s="10">
        <f t="shared" si="0"/>
        <v>604</v>
      </c>
      <c r="G19" s="10">
        <f t="shared" si="0"/>
        <v>752</v>
      </c>
      <c r="H19" s="10">
        <f t="shared" si="0"/>
        <v>684</v>
      </c>
      <c r="I19" s="10">
        <f t="shared" si="0"/>
        <v>564</v>
      </c>
      <c r="J19" s="10">
        <f t="shared" si="0"/>
        <v>508</v>
      </c>
      <c r="L19" s="19">
        <f>J20</f>
        <v>4</v>
      </c>
      <c r="M19" t="s">
        <v>30</v>
      </c>
      <c r="O19" s="3">
        <v>0.1</v>
      </c>
      <c r="P19" s="3">
        <v>1</v>
      </c>
    </row>
    <row r="20" spans="1:16" x14ac:dyDescent="0.25">
      <c r="A20" s="3">
        <v>5</v>
      </c>
      <c r="C20" s="1" t="s">
        <v>9</v>
      </c>
      <c r="D20" s="10">
        <f>D19-D18</f>
        <v>8</v>
      </c>
      <c r="E20" s="10">
        <f t="shared" ref="E20:J20" si="1">E19-E18</f>
        <v>5</v>
      </c>
      <c r="F20" s="10">
        <f t="shared" si="1"/>
        <v>4</v>
      </c>
      <c r="G20" s="10">
        <f t="shared" si="1"/>
        <v>5</v>
      </c>
      <c r="H20" s="10">
        <f t="shared" si="1"/>
        <v>4</v>
      </c>
      <c r="I20" s="10">
        <f t="shared" si="1"/>
        <v>4</v>
      </c>
      <c r="J20" s="10">
        <f t="shared" si="1"/>
        <v>4</v>
      </c>
    </row>
    <row r="21" spans="1:16" x14ac:dyDescent="0.25">
      <c r="C21" s="1" t="s">
        <v>28</v>
      </c>
      <c r="D21" s="4" t="str">
        <f>[1]!WB(D20,"&gt;=",0)</f>
        <v>&gt;=</v>
      </c>
      <c r="E21" s="4" t="str">
        <f>[1]!WB(E20,"&gt;=",0)</f>
        <v>&gt;=</v>
      </c>
      <c r="F21" s="4" t="str">
        <f>[1]!WB(F20,"&gt;=",0)</f>
        <v>&gt;=</v>
      </c>
      <c r="G21" s="4" t="str">
        <f>[1]!WB(G20,"&gt;=",0)</f>
        <v>&gt;=</v>
      </c>
      <c r="H21" s="4" t="str">
        <f>[1]!WB(H20,"&gt;=",0)</f>
        <v>&gt;=</v>
      </c>
      <c r="I21" s="4" t="str">
        <f>[1]!WB(I20,"&gt;=",0)</f>
        <v>&gt;=</v>
      </c>
      <c r="J21" s="4" t="str">
        <f>[1]!WB(J20,"&gt;=",0)</f>
        <v>&gt;=</v>
      </c>
      <c r="L21" t="s">
        <v>107</v>
      </c>
    </row>
    <row r="22" spans="1:16" x14ac:dyDescent="0.25">
      <c r="L22" t="s">
        <v>89</v>
      </c>
    </row>
    <row r="23" spans="1:16" x14ac:dyDescent="0.25">
      <c r="C23" s="1" t="s">
        <v>95</v>
      </c>
      <c r="D23" s="4" t="str">
        <f>[1]!WB($L$18,"&gt;=",D20)</f>
        <v>=&gt;=</v>
      </c>
      <c r="E23" s="4" t="str">
        <f>[1]!WB(E22,"&gt;=",E20-$A$20)</f>
        <v>=&gt;=</v>
      </c>
      <c r="F23" s="4" t="str">
        <f>[1]!WB(F22,"&gt;=",F20-$A$20)</f>
        <v>&gt;=</v>
      </c>
      <c r="G23" s="4" t="str">
        <f>[1]!WB(G22,"&gt;=",G20-$A$20)</f>
        <v>=&gt;=</v>
      </c>
      <c r="H23" s="4" t="str">
        <f>[1]!WB(H22,"&gt;=",H20-$A$20)</f>
        <v>&gt;=</v>
      </c>
      <c r="I23" s="4" t="str">
        <f>[1]!WB(I22,"&gt;=",I20-$A$20)</f>
        <v>&gt;=</v>
      </c>
      <c r="J23" s="4" t="str">
        <f>[1]!WB(J22,"&gt;=",J20-$A$20)</f>
        <v>&gt;=</v>
      </c>
      <c r="L23" t="s">
        <v>90</v>
      </c>
    </row>
    <row r="24" spans="1:16" x14ac:dyDescent="0.25">
      <c r="C24" s="1"/>
      <c r="D24" s="4"/>
      <c r="E24" s="4"/>
      <c r="F24" s="4"/>
      <c r="G24" s="4"/>
      <c r="H24" s="4"/>
      <c r="I24" s="4"/>
      <c r="J24" s="4"/>
    </row>
    <row r="25" spans="1:16" x14ac:dyDescent="0.25">
      <c r="B25" t="s">
        <v>76</v>
      </c>
      <c r="C25" s="1"/>
      <c r="D25" s="4"/>
      <c r="E25" s="4"/>
      <c r="F25" s="4"/>
      <c r="G25" s="4"/>
      <c r="H25" s="4"/>
      <c r="I25" s="4"/>
      <c r="J25" s="4"/>
    </row>
    <row r="26" spans="1:16" x14ac:dyDescent="0.25">
      <c r="A26" s="11" t="s">
        <v>11</v>
      </c>
      <c r="B26" s="11" t="s">
        <v>12</v>
      </c>
      <c r="C26" s="11" t="s">
        <v>27</v>
      </c>
      <c r="D26" s="12" t="s">
        <v>63</v>
      </c>
      <c r="K26" t="s">
        <v>74</v>
      </c>
    </row>
    <row r="27" spans="1:16" x14ac:dyDescent="0.25">
      <c r="A27" s="2" t="s">
        <v>13</v>
      </c>
      <c r="B27" s="3">
        <v>400</v>
      </c>
      <c r="C27" s="13">
        <v>35</v>
      </c>
      <c r="D27" s="3">
        <v>8</v>
      </c>
      <c r="E27" s="3">
        <v>8</v>
      </c>
      <c r="F27" s="3">
        <v>8</v>
      </c>
      <c r="G27" s="3">
        <v>8</v>
      </c>
      <c r="H27" s="3">
        <v>8</v>
      </c>
      <c r="I27" s="3">
        <v>0</v>
      </c>
      <c r="J27" s="3">
        <v>0</v>
      </c>
      <c r="K27">
        <f>SUM(D27:J27)</f>
        <v>40</v>
      </c>
      <c r="N27" t="s">
        <v>58</v>
      </c>
    </row>
    <row r="28" spans="1:16" x14ac:dyDescent="0.25">
      <c r="A28" s="2" t="s">
        <v>14</v>
      </c>
      <c r="B28" s="3">
        <v>400</v>
      </c>
      <c r="C28" s="13">
        <v>0</v>
      </c>
      <c r="D28" s="3">
        <v>0</v>
      </c>
      <c r="E28" s="3">
        <v>8</v>
      </c>
      <c r="F28" s="3">
        <v>8</v>
      </c>
      <c r="G28" s="3">
        <v>8</v>
      </c>
      <c r="H28" s="3">
        <v>8</v>
      </c>
      <c r="I28" s="3">
        <v>8</v>
      </c>
      <c r="J28" s="3">
        <v>0</v>
      </c>
      <c r="K28">
        <f t="shared" ref="K28:K40" si="2">SUM(D28:J28)</f>
        <v>40</v>
      </c>
      <c r="N28" t="s">
        <v>111</v>
      </c>
    </row>
    <row r="29" spans="1:16" x14ac:dyDescent="0.25">
      <c r="A29" s="2" t="s">
        <v>15</v>
      </c>
      <c r="B29" s="3">
        <v>400</v>
      </c>
      <c r="C29" s="13">
        <v>0</v>
      </c>
      <c r="D29" s="3">
        <v>0</v>
      </c>
      <c r="E29" s="3">
        <v>0</v>
      </c>
      <c r="F29" s="3">
        <v>8</v>
      </c>
      <c r="G29" s="3">
        <v>8</v>
      </c>
      <c r="H29" s="3">
        <v>8</v>
      </c>
      <c r="I29" s="3">
        <v>8</v>
      </c>
      <c r="J29" s="3">
        <v>8</v>
      </c>
      <c r="K29">
        <f t="shared" si="2"/>
        <v>40</v>
      </c>
      <c r="M29" s="1" t="s">
        <v>112</v>
      </c>
      <c r="N29">
        <f>SUM(D18:J18)</f>
        <v>4526</v>
      </c>
    </row>
    <row r="30" spans="1:16" x14ac:dyDescent="0.25">
      <c r="A30" s="2" t="s">
        <v>16</v>
      </c>
      <c r="B30" s="3">
        <v>400</v>
      </c>
      <c r="C30" s="13">
        <v>16</v>
      </c>
      <c r="D30" s="3">
        <v>8</v>
      </c>
      <c r="E30" s="3">
        <v>0</v>
      </c>
      <c r="F30" s="3">
        <v>0</v>
      </c>
      <c r="G30" s="3">
        <v>8</v>
      </c>
      <c r="H30" s="3">
        <v>8</v>
      </c>
      <c r="I30" s="3">
        <v>8</v>
      </c>
      <c r="J30" s="3">
        <v>8</v>
      </c>
      <c r="K30">
        <f t="shared" si="2"/>
        <v>40</v>
      </c>
      <c r="M30" s="1" t="s">
        <v>113</v>
      </c>
      <c r="N30">
        <f>SUMPRODUCT(C27:C40,K27:K40)</f>
        <v>4560</v>
      </c>
    </row>
    <row r="31" spans="1:16" x14ac:dyDescent="0.25">
      <c r="A31" s="2" t="s">
        <v>17</v>
      </c>
      <c r="B31" s="3">
        <v>400</v>
      </c>
      <c r="C31" s="13">
        <v>2</v>
      </c>
      <c r="D31" s="3">
        <v>8</v>
      </c>
      <c r="E31" s="3">
        <v>8</v>
      </c>
      <c r="F31" s="3">
        <v>0</v>
      </c>
      <c r="G31" s="3">
        <v>0</v>
      </c>
      <c r="H31" s="3">
        <v>8</v>
      </c>
      <c r="I31" s="3">
        <v>8</v>
      </c>
      <c r="J31" s="3">
        <v>8</v>
      </c>
      <c r="K31">
        <f t="shared" si="2"/>
        <v>40</v>
      </c>
      <c r="N31" s="17" t="str">
        <f>[1]!WB(N30,"&gt;=",N29)</f>
        <v>&gt;=</v>
      </c>
    </row>
    <row r="32" spans="1:16" x14ac:dyDescent="0.25">
      <c r="A32" s="2" t="s">
        <v>18</v>
      </c>
      <c r="B32" s="3">
        <v>400</v>
      </c>
      <c r="C32" s="13">
        <v>0</v>
      </c>
      <c r="D32" s="3">
        <v>8</v>
      </c>
      <c r="E32" s="3">
        <v>8</v>
      </c>
      <c r="F32" s="3">
        <v>8</v>
      </c>
      <c r="G32" s="3">
        <v>0</v>
      </c>
      <c r="H32" s="3">
        <v>0</v>
      </c>
      <c r="I32" s="3">
        <v>8</v>
      </c>
      <c r="J32" s="3">
        <v>8</v>
      </c>
      <c r="K32">
        <f t="shared" si="2"/>
        <v>40</v>
      </c>
    </row>
    <row r="33" spans="1:11" x14ac:dyDescent="0.25">
      <c r="A33" s="2" t="s">
        <v>19</v>
      </c>
      <c r="B33" s="3">
        <v>400</v>
      </c>
      <c r="C33" s="13">
        <v>13</v>
      </c>
      <c r="D33" s="3">
        <v>8</v>
      </c>
      <c r="E33" s="3">
        <v>8</v>
      </c>
      <c r="F33" s="3">
        <v>8</v>
      </c>
      <c r="G33" s="3">
        <v>8</v>
      </c>
      <c r="H33" s="3">
        <v>0</v>
      </c>
      <c r="I33" s="3">
        <v>0</v>
      </c>
      <c r="J33" s="3">
        <v>8</v>
      </c>
      <c r="K33">
        <f t="shared" si="2"/>
        <v>40</v>
      </c>
    </row>
    <row r="34" spans="1:11" x14ac:dyDescent="0.25">
      <c r="A34" s="2" t="s">
        <v>20</v>
      </c>
      <c r="B34" s="3">
        <v>400</v>
      </c>
      <c r="C34" s="13">
        <v>0</v>
      </c>
      <c r="D34" s="3">
        <v>10</v>
      </c>
      <c r="E34" s="3">
        <v>10</v>
      </c>
      <c r="F34" s="3">
        <v>10</v>
      </c>
      <c r="G34" s="3">
        <v>10</v>
      </c>
      <c r="H34" s="3">
        <v>0</v>
      </c>
      <c r="I34" s="3">
        <v>0</v>
      </c>
      <c r="J34" s="3">
        <v>0</v>
      </c>
      <c r="K34">
        <f t="shared" si="2"/>
        <v>40</v>
      </c>
    </row>
    <row r="35" spans="1:11" x14ac:dyDescent="0.25">
      <c r="A35" s="2" t="s">
        <v>21</v>
      </c>
      <c r="B35" s="3">
        <v>400</v>
      </c>
      <c r="C35" s="13">
        <v>6</v>
      </c>
      <c r="D35" s="3">
        <v>0</v>
      </c>
      <c r="E35" s="3">
        <v>10</v>
      </c>
      <c r="F35" s="3">
        <v>10</v>
      </c>
      <c r="G35" s="3">
        <v>10</v>
      </c>
      <c r="H35" s="3">
        <v>10</v>
      </c>
      <c r="I35" s="3">
        <v>0</v>
      </c>
      <c r="J35" s="3">
        <v>0</v>
      </c>
      <c r="K35">
        <f t="shared" si="2"/>
        <v>40</v>
      </c>
    </row>
    <row r="36" spans="1:11" x14ac:dyDescent="0.25">
      <c r="A36" s="2" t="s">
        <v>22</v>
      </c>
      <c r="B36" s="3">
        <v>400</v>
      </c>
      <c r="C36" s="13">
        <v>16</v>
      </c>
      <c r="D36" s="3">
        <v>0</v>
      </c>
      <c r="E36" s="3">
        <v>0</v>
      </c>
      <c r="F36" s="3">
        <v>10</v>
      </c>
      <c r="G36" s="3">
        <v>10</v>
      </c>
      <c r="H36" s="3">
        <v>10</v>
      </c>
      <c r="I36" s="3">
        <v>10</v>
      </c>
      <c r="J36" s="3">
        <v>0</v>
      </c>
      <c r="K36">
        <f t="shared" si="2"/>
        <v>40</v>
      </c>
    </row>
    <row r="37" spans="1:11" x14ac:dyDescent="0.25">
      <c r="A37" s="2" t="s">
        <v>23</v>
      </c>
      <c r="B37" s="3">
        <v>400</v>
      </c>
      <c r="C37" s="13">
        <v>2</v>
      </c>
      <c r="D37" s="3">
        <v>0</v>
      </c>
      <c r="E37" s="3">
        <v>0</v>
      </c>
      <c r="F37" s="3">
        <v>0</v>
      </c>
      <c r="G37" s="3">
        <v>10</v>
      </c>
      <c r="H37" s="3">
        <v>10</v>
      </c>
      <c r="I37" s="3">
        <v>10</v>
      </c>
      <c r="J37" s="3">
        <v>10</v>
      </c>
      <c r="K37">
        <f t="shared" si="2"/>
        <v>40</v>
      </c>
    </row>
    <row r="38" spans="1:11" x14ac:dyDescent="0.25">
      <c r="A38" s="2" t="s">
        <v>24</v>
      </c>
      <c r="B38" s="3">
        <v>400</v>
      </c>
      <c r="C38" s="13">
        <v>2</v>
      </c>
      <c r="D38" s="3">
        <v>10</v>
      </c>
      <c r="E38" s="3">
        <v>0</v>
      </c>
      <c r="F38" s="3">
        <v>0</v>
      </c>
      <c r="G38" s="3">
        <v>0</v>
      </c>
      <c r="H38" s="3">
        <v>10</v>
      </c>
      <c r="I38" s="3">
        <v>10</v>
      </c>
      <c r="J38" s="3">
        <v>10</v>
      </c>
      <c r="K38">
        <f t="shared" si="2"/>
        <v>40</v>
      </c>
    </row>
    <row r="39" spans="1:11" x14ac:dyDescent="0.25">
      <c r="A39" s="2" t="s">
        <v>25</v>
      </c>
      <c r="B39" s="3">
        <v>400</v>
      </c>
      <c r="C39" s="13">
        <v>22</v>
      </c>
      <c r="D39" s="3">
        <v>10</v>
      </c>
      <c r="E39" s="3">
        <v>10</v>
      </c>
      <c r="F39" s="3">
        <v>0</v>
      </c>
      <c r="G39" s="3">
        <v>0</v>
      </c>
      <c r="H39" s="3">
        <v>0</v>
      </c>
      <c r="I39" s="3">
        <v>10</v>
      </c>
      <c r="J39" s="3">
        <v>10</v>
      </c>
      <c r="K39">
        <f t="shared" si="2"/>
        <v>40</v>
      </c>
    </row>
    <row r="40" spans="1:11" x14ac:dyDescent="0.25">
      <c r="A40" s="2" t="s">
        <v>26</v>
      </c>
      <c r="B40" s="3">
        <v>400</v>
      </c>
      <c r="C40" s="13">
        <v>0</v>
      </c>
      <c r="D40" s="3">
        <v>10</v>
      </c>
      <c r="E40" s="3">
        <v>10</v>
      </c>
      <c r="F40" s="3">
        <v>10</v>
      </c>
      <c r="G40" s="3">
        <v>0</v>
      </c>
      <c r="H40" s="3">
        <v>0</v>
      </c>
      <c r="I40" s="3">
        <v>0</v>
      </c>
      <c r="J40" s="3">
        <v>10</v>
      </c>
      <c r="K40">
        <f t="shared" si="2"/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WB! Status</vt:lpstr>
      <vt:lpstr>Sheet1</vt:lpstr>
      <vt:lpstr>WBINTRange0</vt:lpstr>
      <vt:lpstr>WBMINLEX</vt:lpstr>
      <vt:lpstr>WBTOLABS</vt:lpstr>
      <vt:lpstr>WBTOLQBS</vt:lpstr>
      <vt:lpstr>WBTOLREL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2020-05-20T15:10:43Z</dcterms:created>
  <dcterms:modified xsi:type="dcterms:W3CDTF">2023-04-05T16:11:38Z</dcterms:modified>
</cp:coreProperties>
</file>