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3AE9F84E-D7BA-4ECC-AFF6-3279D1659C3F}" xr6:coauthVersionLast="46" xr6:coauthVersionMax="46" xr10:uidLastSave="{00000000-0000-0000-0000-000000000000}"/>
  <bookViews>
    <workbookView xWindow="825" yWindow="1335" windowWidth="22755" windowHeight="12705" activeTab="1" xr2:uid="{B8224708-1579-41BE-AB47-6D06878B70F6}"/>
  </bookViews>
  <sheets>
    <sheet name="WB! Status" sheetId="42" r:id="rId1"/>
    <sheet name="Sheet1" sheetId="1" r:id="rId2"/>
  </sheets>
  <externalReferences>
    <externalReference r:id="rId3"/>
  </externalReferences>
  <definedNames>
    <definedName name="WBBINRange0">Sheet1!$D$12:$D$16</definedName>
    <definedName name="WBBINRange1">Sheet1!$L$12:$L$16</definedName>
    <definedName name="WBMIN">Sheet1!$F$6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" l="1"/>
  <c r="D20" i="1"/>
  <c r="O12" i="1" l="1"/>
  <c r="Q15" i="1"/>
  <c r="Q16" i="1"/>
  <c r="Q13" i="1"/>
  <c r="Q12" i="1"/>
  <c r="Q14" i="1"/>
  <c r="N13" i="1" l="1"/>
  <c r="O13" i="1" s="1"/>
  <c r="M20" i="1"/>
  <c r="E20" i="1"/>
  <c r="F16" i="1"/>
  <c r="F15" i="1"/>
  <c r="F14" i="1"/>
  <c r="F13" i="1"/>
  <c r="F12" i="1"/>
  <c r="P14" i="1"/>
  <c r="H13" i="1"/>
  <c r="G12" i="1"/>
  <c r="G15" i="1"/>
  <c r="P16" i="1"/>
  <c r="H16" i="1"/>
  <c r="G13" i="1"/>
  <c r="L21" i="1"/>
  <c r="H15" i="1"/>
  <c r="G14" i="1"/>
  <c r="P13" i="1"/>
  <c r="H12" i="1"/>
  <c r="D21" i="1"/>
  <c r="P15" i="1"/>
  <c r="P12" i="1"/>
  <c r="G16" i="1"/>
  <c r="H14" i="1"/>
  <c r="H7" i="1" l="1"/>
  <c r="N14" i="1"/>
  <c r="O14" i="1" s="1"/>
  <c r="F20" i="1"/>
  <c r="G7" i="1"/>
  <c r="N15" i="1" l="1"/>
  <c r="O15" i="1" s="1"/>
  <c r="N16" i="1" l="1"/>
  <c r="O16" i="1" s="1"/>
  <c r="O20" i="1" l="1"/>
  <c r="F6" i="1" s="1"/>
</calcChain>
</file>

<file path=xl/sharedStrings.xml><?xml version="1.0" encoding="utf-8"?>
<sst xmlns="http://schemas.openxmlformats.org/spreadsheetml/2006/main" count="101" uniqueCount="76">
  <si>
    <t xml:space="preserve"> Min Q to</t>
  </si>
  <si>
    <t>get rate</t>
  </si>
  <si>
    <t>Cost/</t>
  </si>
  <si>
    <t>unit</t>
  </si>
  <si>
    <t>Use this</t>
  </si>
  <si>
    <t>interval?</t>
  </si>
  <si>
    <t xml:space="preserve"> Q used if</t>
  </si>
  <si>
    <t>in interval</t>
  </si>
  <si>
    <t>Total cost</t>
  </si>
  <si>
    <t>large enough</t>
  </si>
  <si>
    <t>Q must be</t>
  </si>
  <si>
    <t>But not</t>
  </si>
  <si>
    <t>too large</t>
  </si>
  <si>
    <t>&lt;&lt;==Max possible</t>
  </si>
  <si>
    <t>Intervals used</t>
  </si>
  <si>
    <t>Total Q</t>
  </si>
  <si>
    <t>Choose at most 1 interval:</t>
  </si>
  <si>
    <t>Minimize TotCost:</t>
  </si>
  <si>
    <t xml:space="preserve"> What'sBest!® 17.0.0.7 (Dec 21, 2020) - Lib.:13.0.4099.255 - 64-bit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</si>
  <si>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</si>
  <si>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</si>
  <si>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</si>
  <si>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</si>
  <si>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</si>
  <si>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</si>
  <si>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</si>
  <si>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</si>
  <si>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</si>
  <si>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</si>
  <si>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</si>
  <si>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</si>
  <si>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</si>
  <si>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</si>
  <si>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</si>
  <si>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</si>
  <si>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</si>
  <si>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</si>
  <si>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</si>
  <si>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</si>
  <si>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</si>
  <si>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</si>
  <si>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</si>
  <si>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</si>
  <si>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</si>
  <si>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</si>
  <si>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</si>
  <si>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</si>
  <si>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</si>
  <si>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</si>
  <si>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</si>
  <si>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</si>
  <si>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>prev intervals</t>
  </si>
  <si>
    <t>Fixed cost of</t>
  </si>
  <si>
    <t>Vendor A: All Units Discount</t>
  </si>
  <si>
    <t>Vendor B: Incremental Units Discount</t>
  </si>
  <si>
    <t>Total purchases</t>
  </si>
  <si>
    <t xml:space="preserve">   Total Cells                         89</t>
  </si>
  <si>
    <t xml:space="preserve">     Numerics                          66</t>
  </si>
  <si>
    <t xml:space="preserve">       Adjustables                     20         Unlimited</t>
  </si>
  <si>
    <t xml:space="preserve">         Continuous                    10</t>
  </si>
  <si>
    <t xml:space="preserve">         Integers/Binaries            0/10        Unlimited</t>
  </si>
  <si>
    <t xml:space="preserve">       Constants                       28</t>
  </si>
  <si>
    <t xml:space="preserve">       Formulas                        18</t>
  </si>
  <si>
    <t xml:space="preserve">     Constraints                       23         Unlimited</t>
  </si>
  <si>
    <t>We need to buy a specified number of units of a commodity.</t>
  </si>
  <si>
    <t>How much should we buy from each to minimize total cost?</t>
  </si>
  <si>
    <t>Two vendors each offer their own price discount schedule.</t>
  </si>
  <si>
    <t xml:space="preserve">   Maximum coefficient in formula:   Sheet1!O16</t>
  </si>
  <si>
    <t xml:space="preserve">   Coefficients                       131</t>
  </si>
  <si>
    <t xml:space="preserve">   Minimum coefficient value:        1e-008  on Sheet1!L12</t>
  </si>
  <si>
    <t xml:space="preserve">   Minimum coefficient in formula:   Sheet1!O12</t>
  </si>
  <si>
    <t>Units needed(at least):</t>
  </si>
  <si>
    <t>Vendor A gives discounts on all units.  Vendor B gives discounts only  on incremental units.</t>
  </si>
  <si>
    <t>Keywords: Discount, Linearization, Non-convex Function, Purchasing, Quantity discount, Vendor selection;</t>
  </si>
  <si>
    <t>Inputs</t>
  </si>
  <si>
    <t xml:space="preserve">   Maximum coefficient value:        47200  on Sheet1!L16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</si>
</sst>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20">
    <xf numFmtId="0" fontId="0" fillId="0" borderId="0" xfId="0"/>
    <xf numFmtId="0" fontId="2" fillId="0" borderId="0" xfId="0" applyFont="1"/>
    <xf numFmtId="165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0" fontId="3" fillId="0" borderId="0" xfId="0" applyFont="1"/>
    <xf numFmtId="164" fontId="2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3" borderId="0" xfId="3" applyFont="1"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0" fontId="7" fillId="0" borderId="0" xfId="2" applyFont="1" applyProtection="1">
      <protection locked="0"/>
    </xf>
    <xf numFmtId="2" fontId="5" fillId="0" borderId="0" xfId="0" applyNumberFormat="1" applyFont="1" applyFill="1" applyAlignment="1"/>
    <xf numFmtId="2" fontId="5" fillId="0" borderId="0" xfId="0" applyNumberFormat="1" applyFont="1"/>
    <xf numFmtId="1" fontId="7" fillId="0" borderId="0" xfId="2" applyNumberFormat="1" applyFont="1" applyProtection="1">
      <protection locked="0"/>
    </xf>
    <xf numFmtId="0" fontId="8" fillId="0" borderId="0" xfId="0" applyFont="1"/>
    <xf numFmtId="0" fontId="9" fillId="0" borderId="0" xfId="0" applyFont="1"/>
    <xf numFmtId="0" fontId="5" fillId="2" borderId="1" xfId="1" applyFont="1" applyAlignment="1">
      <alignment horizontal="right"/>
    </xf>
    <xf numFmtId="0" fontId="5" fillId="2" borderId="1" xfId="1" applyFont="1"/>
  </cellXfs>
  <cellStyles count="4">
    <cellStyle name="Adjustable" xfId="2" xr:uid="{904D1493-FD2D-458C-A3C6-C91B322FEBD6}"/>
    <cellStyle name="Best" xfId="3" xr:uid="{52919DB6-3C57-4CE7-AA2E-A11B9F1F59D3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7C36D-519A-4E65-9920-F22604084ABF}">
  <dimension ref="A1:C61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" t="s">
        <v>18</v>
      </c>
      <c r="B1" s="1"/>
      <c r="C1" s="1"/>
    </row>
    <row r="2" spans="1:3" x14ac:dyDescent="0.25">
      <c r="A2" s="1" t="s">
        <v>19</v>
      </c>
      <c r="B2" s="1"/>
      <c r="C2" s="1"/>
    </row>
    <row r="3" spans="1:3" x14ac:dyDescent="0.25">
      <c r="A3" s="1"/>
      <c r="B3" s="1"/>
      <c r="C3" s="1"/>
    </row>
    <row r="4" spans="1:3" x14ac:dyDescent="0.25">
      <c r="A4" s="1" t="s">
        <v>50</v>
      </c>
      <c r="B4" s="2">
        <v>44233.560300925928</v>
      </c>
      <c r="C4" s="3">
        <v>44233.560300925928</v>
      </c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 t="s">
        <v>20</v>
      </c>
      <c r="B7" s="1"/>
      <c r="C7" s="1"/>
    </row>
    <row r="8" spans="1:3" x14ac:dyDescent="0.25">
      <c r="A8" s="1"/>
      <c r="B8" s="1"/>
      <c r="C8" s="1"/>
    </row>
    <row r="9" spans="1:3" x14ac:dyDescent="0.25">
      <c r="A9" s="1" t="s">
        <v>21</v>
      </c>
      <c r="B9" s="1"/>
      <c r="C9" s="1"/>
    </row>
    <row r="10" spans="1:3" x14ac:dyDescent="0.25">
      <c r="A10" s="1" t="s">
        <v>22</v>
      </c>
      <c r="B10" s="1"/>
      <c r="C10" s="1"/>
    </row>
    <row r="11" spans="1:3" x14ac:dyDescent="0.25">
      <c r="A11" s="1" t="s">
        <v>56</v>
      </c>
      <c r="B11" s="1"/>
      <c r="C11" s="1"/>
    </row>
    <row r="12" spans="1:3" x14ac:dyDescent="0.25">
      <c r="A12" s="1" t="s">
        <v>57</v>
      </c>
      <c r="B12" s="1"/>
      <c r="C12" s="1"/>
    </row>
    <row r="13" spans="1:3" x14ac:dyDescent="0.25">
      <c r="A13" s="1" t="s">
        <v>58</v>
      </c>
      <c r="B13" s="1"/>
      <c r="C13" s="1"/>
    </row>
    <row r="14" spans="1:3" x14ac:dyDescent="0.25">
      <c r="A14" s="1" t="s">
        <v>59</v>
      </c>
      <c r="B14" s="1"/>
      <c r="C14" s="1"/>
    </row>
    <row r="15" spans="1:3" x14ac:dyDescent="0.25">
      <c r="A15" s="1" t="s">
        <v>23</v>
      </c>
      <c r="B15" s="1"/>
      <c r="C15" s="1"/>
    </row>
    <row r="16" spans="1:3" x14ac:dyDescent="0.25">
      <c r="A16" s="1" t="s">
        <v>60</v>
      </c>
      <c r="B16" s="1"/>
      <c r="C16" s="1"/>
    </row>
    <row r="17" spans="1:3" x14ac:dyDescent="0.25">
      <c r="A17" s="1" t="s">
        <v>61</v>
      </c>
      <c r="B17" s="1"/>
      <c r="C17" s="1"/>
    </row>
    <row r="18" spans="1:3" x14ac:dyDescent="0.25">
      <c r="A18" s="1" t="s">
        <v>62</v>
      </c>
      <c r="B18" s="1"/>
      <c r="C18" s="1"/>
    </row>
    <row r="19" spans="1:3" x14ac:dyDescent="0.25">
      <c r="A19" s="1" t="s">
        <v>24</v>
      </c>
      <c r="B19" s="1"/>
      <c r="C19" s="1"/>
    </row>
    <row r="20" spans="1:3" x14ac:dyDescent="0.25">
      <c r="A20" s="1" t="s">
        <v>63</v>
      </c>
      <c r="B20" s="1"/>
      <c r="C20" s="1"/>
    </row>
    <row r="21" spans="1:3" x14ac:dyDescent="0.25">
      <c r="A21" s="1" t="s">
        <v>25</v>
      </c>
      <c r="B21" s="1"/>
      <c r="C21" s="1"/>
    </row>
    <row r="22" spans="1:3" x14ac:dyDescent="0.25">
      <c r="A22" s="1" t="s">
        <v>68</v>
      </c>
      <c r="B22" s="1"/>
      <c r="C22" s="1"/>
    </row>
    <row r="23" spans="1:3" x14ac:dyDescent="0.25">
      <c r="A23" s="1"/>
      <c r="B23" s="1"/>
      <c r="C23" s="1"/>
    </row>
    <row r="24" spans="1:3" x14ac:dyDescent="0.25">
      <c r="A24" s="1" t="s">
        <v>69</v>
      </c>
      <c r="B24" s="1"/>
      <c r="C24" s="1"/>
    </row>
    <row r="25" spans="1:3" x14ac:dyDescent="0.25">
      <c r="A25" s="1" t="s">
        <v>70</v>
      </c>
      <c r="B25" s="1"/>
      <c r="C25" s="1"/>
    </row>
    <row r="26" spans="1:3" x14ac:dyDescent="0.25">
      <c r="A26" s="1" t="s">
        <v>75</v>
      </c>
      <c r="B26" s="1"/>
      <c r="C26" s="1"/>
    </row>
    <row r="27" spans="1:3" x14ac:dyDescent="0.25">
      <c r="A27" s="1" t="s">
        <v>67</v>
      </c>
      <c r="B27" s="1"/>
      <c r="C27" s="1"/>
    </row>
    <row r="28" spans="1:3" x14ac:dyDescent="0.25">
      <c r="A28" s="1"/>
      <c r="B28" s="1"/>
      <c r="C28" s="1"/>
    </row>
    <row r="29" spans="1:3" x14ac:dyDescent="0.25">
      <c r="A29" s="1" t="s">
        <v>26</v>
      </c>
      <c r="B29" s="1" t="s">
        <v>27</v>
      </c>
      <c r="C29" s="1"/>
    </row>
    <row r="30" spans="1:3" x14ac:dyDescent="0.25">
      <c r="A30" s="1"/>
      <c r="B30" s="1"/>
      <c r="C30" s="1"/>
    </row>
    <row r="31" spans="1:3" x14ac:dyDescent="0.25">
      <c r="A31" s="1" t="s">
        <v>28</v>
      </c>
      <c r="B31" s="4" t="s">
        <v>29</v>
      </c>
      <c r="C31" s="1"/>
    </row>
    <row r="32" spans="1:3" x14ac:dyDescent="0.25">
      <c r="A32" s="1"/>
      <c r="B32" s="1"/>
      <c r="C32" s="1"/>
    </row>
    <row r="33" spans="1:3" x14ac:dyDescent="0.25">
      <c r="A33" s="1" t="s">
        <v>30</v>
      </c>
      <c r="B33" s="5">
        <v>37500</v>
      </c>
      <c r="C33" s="1"/>
    </row>
    <row r="34" spans="1:3" x14ac:dyDescent="0.25">
      <c r="A34" s="1"/>
      <c r="B34" s="1"/>
      <c r="C34" s="1"/>
    </row>
    <row r="35" spans="1:3" x14ac:dyDescent="0.25">
      <c r="A35" s="1" t="s">
        <v>31</v>
      </c>
      <c r="B35" s="5">
        <v>37500</v>
      </c>
      <c r="C35" s="1"/>
    </row>
    <row r="36" spans="1:3" x14ac:dyDescent="0.25">
      <c r="A36" s="1"/>
      <c r="B36" s="1"/>
      <c r="C36" s="1"/>
    </row>
    <row r="37" spans="1:3" x14ac:dyDescent="0.25">
      <c r="A37" s="1" t="s">
        <v>32</v>
      </c>
      <c r="B37" s="5">
        <v>1.0000000000000001E-5</v>
      </c>
      <c r="C37" s="1"/>
    </row>
    <row r="38" spans="1:3" x14ac:dyDescent="0.25">
      <c r="A38" s="1"/>
      <c r="B38" s="1"/>
      <c r="C38" s="1"/>
    </row>
    <row r="39" spans="1:3" x14ac:dyDescent="0.25">
      <c r="A39" s="1" t="s">
        <v>33</v>
      </c>
      <c r="B39" s="5">
        <v>0</v>
      </c>
      <c r="C39" s="1"/>
    </row>
    <row r="40" spans="1:3" x14ac:dyDescent="0.25">
      <c r="A40" s="1"/>
      <c r="B40" s="1"/>
      <c r="C40" s="1"/>
    </row>
    <row r="41" spans="1:3" x14ac:dyDescent="0.25">
      <c r="A41" s="1" t="s">
        <v>34</v>
      </c>
      <c r="B41" s="1" t="s">
        <v>35</v>
      </c>
      <c r="C41" s="1"/>
    </row>
    <row r="42" spans="1:3" x14ac:dyDescent="0.25">
      <c r="A42" s="1"/>
      <c r="B42" s="1"/>
      <c r="C42" s="1"/>
    </row>
    <row r="43" spans="1:3" x14ac:dyDescent="0.25">
      <c r="A43" s="1" t="s">
        <v>36</v>
      </c>
      <c r="B43" s="1" t="s">
        <v>37</v>
      </c>
      <c r="C43" s="1"/>
    </row>
    <row r="44" spans="1:3" x14ac:dyDescent="0.25">
      <c r="A44" s="1"/>
      <c r="B44" s="1"/>
      <c r="C44" s="1"/>
    </row>
    <row r="45" spans="1:3" x14ac:dyDescent="0.25">
      <c r="A45" s="1" t="s">
        <v>38</v>
      </c>
      <c r="B45" s="5">
        <v>46</v>
      </c>
      <c r="C45" s="1"/>
    </row>
    <row r="46" spans="1:3" x14ac:dyDescent="0.25">
      <c r="A46" s="1"/>
      <c r="B46" s="1"/>
      <c r="C46" s="1"/>
    </row>
    <row r="47" spans="1:3" x14ac:dyDescent="0.25">
      <c r="A47" s="1" t="s">
        <v>39</v>
      </c>
      <c r="B47" s="5">
        <v>0</v>
      </c>
      <c r="C47" s="1"/>
    </row>
    <row r="48" spans="1:3" x14ac:dyDescent="0.25">
      <c r="A48" s="1"/>
      <c r="B48" s="1"/>
      <c r="C48" s="1"/>
    </row>
    <row r="49" spans="1:3" x14ac:dyDescent="0.25">
      <c r="A49" s="1" t="s">
        <v>40</v>
      </c>
      <c r="B49" s="5">
        <v>0</v>
      </c>
      <c r="C49" s="1"/>
    </row>
    <row r="50" spans="1:3" x14ac:dyDescent="0.25">
      <c r="A50" s="1"/>
      <c r="B50" s="1"/>
      <c r="C50" s="1"/>
    </row>
    <row r="51" spans="1:3" x14ac:dyDescent="0.25">
      <c r="A51" s="1" t="s">
        <v>41</v>
      </c>
      <c r="B51" s="1" t="s">
        <v>42</v>
      </c>
      <c r="C51" s="1"/>
    </row>
    <row r="52" spans="1:3" x14ac:dyDescent="0.25">
      <c r="A52" s="1" t="s">
        <v>43</v>
      </c>
      <c r="B52" s="1" t="s">
        <v>42</v>
      </c>
      <c r="C52" s="1"/>
    </row>
    <row r="53" spans="1:3" x14ac:dyDescent="0.25">
      <c r="A53" s="1" t="s">
        <v>44</v>
      </c>
      <c r="B53" s="1" t="s">
        <v>42</v>
      </c>
      <c r="C53" s="1"/>
    </row>
    <row r="54" spans="1:3" x14ac:dyDescent="0.25">
      <c r="A54" s="1" t="s">
        <v>45</v>
      </c>
      <c r="B54" s="1" t="s">
        <v>42</v>
      </c>
      <c r="C54" s="1"/>
    </row>
    <row r="55" spans="1:3" x14ac:dyDescent="0.25">
      <c r="A55" s="1" t="s">
        <v>46</v>
      </c>
      <c r="B55" s="1" t="s">
        <v>42</v>
      </c>
      <c r="C55" s="1"/>
    </row>
    <row r="56" spans="1:3" x14ac:dyDescent="0.25">
      <c r="A56" s="1"/>
      <c r="B56" s="1"/>
      <c r="C56" s="1"/>
    </row>
    <row r="57" spans="1:3" x14ac:dyDescent="0.25">
      <c r="A57" s="1" t="s">
        <v>47</v>
      </c>
      <c r="B57" s="1"/>
      <c r="C57" s="1"/>
    </row>
    <row r="58" spans="1:3" x14ac:dyDescent="0.25">
      <c r="A58" s="1"/>
      <c r="B58" s="1"/>
      <c r="C58" s="1"/>
    </row>
    <row r="59" spans="1:3" x14ac:dyDescent="0.25">
      <c r="A59" s="1" t="s">
        <v>48</v>
      </c>
      <c r="B59" s="1"/>
      <c r="C59" s="1"/>
    </row>
    <row r="60" spans="1:3" x14ac:dyDescent="0.25">
      <c r="A60" s="1"/>
      <c r="B60" s="1"/>
      <c r="C60" s="1"/>
    </row>
    <row r="61" spans="1:3" x14ac:dyDescent="0.25">
      <c r="A61" s="1" t="s">
        <v>49</v>
      </c>
      <c r="B61" s="1"/>
      <c r="C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1020A-2B43-4F3A-B8D9-0AED40D7FA66}">
  <dimension ref="A1:Q23"/>
  <sheetViews>
    <sheetView tabSelected="1" topLeftCell="A2" workbookViewId="0">
      <selection activeCell="G15" sqref="G15"/>
    </sheetView>
  </sheetViews>
  <sheetFormatPr defaultRowHeight="15" x14ac:dyDescent="0.25"/>
  <cols>
    <col min="1" max="1" width="7.5703125" customWidth="1"/>
    <col min="4" max="4" width="9.85546875" customWidth="1"/>
    <col min="5" max="5" width="10.28515625" customWidth="1"/>
    <col min="6" max="6" width="10.7109375" customWidth="1"/>
    <col min="7" max="7" width="12.5703125" customWidth="1"/>
    <col min="8" max="8" width="9.7109375" customWidth="1"/>
    <col min="13" max="13" width="10.7109375" customWidth="1"/>
    <col min="14" max="14" width="13.140625" customWidth="1"/>
    <col min="15" max="15" width="10.5703125" customWidth="1"/>
    <col min="16" max="16" width="13.28515625" customWidth="1"/>
  </cols>
  <sheetData>
    <row r="1" spans="1:17" ht="18.75" x14ac:dyDescent="0.3">
      <c r="A1" s="17" t="s">
        <v>64</v>
      </c>
    </row>
    <row r="2" spans="1:17" ht="18.75" x14ac:dyDescent="0.3">
      <c r="A2" s="17" t="s">
        <v>66</v>
      </c>
    </row>
    <row r="3" spans="1:17" ht="18.75" x14ac:dyDescent="0.3">
      <c r="A3" s="17" t="s">
        <v>65</v>
      </c>
    </row>
    <row r="4" spans="1:17" ht="18.75" x14ac:dyDescent="0.3">
      <c r="A4" s="17" t="s">
        <v>72</v>
      </c>
    </row>
    <row r="5" spans="1:17" ht="18.75" x14ac:dyDescent="0.3">
      <c r="A5" s="6"/>
    </row>
    <row r="6" spans="1:17" ht="15.75" x14ac:dyDescent="0.25">
      <c r="B6" s="7"/>
      <c r="C6" s="7"/>
      <c r="D6" s="7"/>
      <c r="E6" s="8" t="s">
        <v>17</v>
      </c>
      <c r="F6" s="9">
        <f>F20+O20</f>
        <v>37500</v>
      </c>
      <c r="G6" s="7"/>
      <c r="H6" s="7" t="s">
        <v>55</v>
      </c>
      <c r="I6" s="7"/>
      <c r="J6" s="7"/>
      <c r="K6" s="7"/>
      <c r="M6" s="7"/>
      <c r="N6" s="7"/>
      <c r="O6" s="7"/>
      <c r="P6" s="7"/>
      <c r="Q6" s="7"/>
    </row>
    <row r="7" spans="1:17" ht="15.75" x14ac:dyDescent="0.25">
      <c r="B7" s="19" t="s">
        <v>74</v>
      </c>
      <c r="C7" s="7"/>
      <c r="D7" s="7"/>
      <c r="E7" s="8" t="s">
        <v>71</v>
      </c>
      <c r="F7" s="19">
        <v>6000</v>
      </c>
      <c r="G7" s="10" t="str">
        <f>[1]!WB(F7,"&lt;=",H7)</f>
        <v>&lt;=</v>
      </c>
      <c r="H7" s="7">
        <f>E20+M20</f>
        <v>7500</v>
      </c>
      <c r="I7" s="7"/>
      <c r="J7" s="7"/>
      <c r="K7" s="7"/>
      <c r="L7" s="7"/>
      <c r="M7" s="7"/>
      <c r="N7" s="7"/>
      <c r="O7" s="7"/>
      <c r="P7" s="7"/>
      <c r="Q7" s="7"/>
    </row>
    <row r="8" spans="1:17" ht="15.75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15.75" x14ac:dyDescent="0.25">
      <c r="B9" s="7"/>
      <c r="C9" s="7"/>
      <c r="D9" s="16" t="s">
        <v>53</v>
      </c>
      <c r="E9" s="7"/>
      <c r="F9" s="7"/>
      <c r="G9" s="7"/>
      <c r="H9" s="7"/>
      <c r="I9" s="7"/>
      <c r="J9" s="7"/>
      <c r="K9" s="7"/>
      <c r="L9" s="16" t="s">
        <v>54</v>
      </c>
      <c r="M9" s="7"/>
      <c r="N9" s="7"/>
      <c r="O9" s="7"/>
      <c r="P9" s="7"/>
      <c r="Q9" s="7"/>
    </row>
    <row r="10" spans="1:17" ht="15.75" x14ac:dyDescent="0.25">
      <c r="B10" s="8" t="s">
        <v>0</v>
      </c>
      <c r="C10" s="8" t="s">
        <v>2</v>
      </c>
      <c r="D10" s="8" t="s">
        <v>4</v>
      </c>
      <c r="E10" s="8" t="s">
        <v>6</v>
      </c>
      <c r="F10" s="8" t="s">
        <v>8</v>
      </c>
      <c r="G10" s="8" t="s">
        <v>10</v>
      </c>
      <c r="H10" s="8" t="s">
        <v>11</v>
      </c>
      <c r="I10" s="7"/>
      <c r="J10" s="8" t="s">
        <v>0</v>
      </c>
      <c r="K10" s="8" t="s">
        <v>2</v>
      </c>
      <c r="L10" s="8" t="s">
        <v>4</v>
      </c>
      <c r="M10" s="8" t="s">
        <v>6</v>
      </c>
      <c r="N10" s="8" t="s">
        <v>52</v>
      </c>
      <c r="O10" s="8" t="s">
        <v>8</v>
      </c>
      <c r="P10" s="8" t="s">
        <v>10</v>
      </c>
      <c r="Q10" s="8" t="s">
        <v>11</v>
      </c>
    </row>
    <row r="11" spans="1:17" ht="15.75" x14ac:dyDescent="0.25">
      <c r="B11" s="11" t="s">
        <v>1</v>
      </c>
      <c r="C11" s="11" t="s">
        <v>3</v>
      </c>
      <c r="D11" s="11" t="s">
        <v>5</v>
      </c>
      <c r="E11" s="11" t="s">
        <v>7</v>
      </c>
      <c r="F11" s="11" t="s">
        <v>7</v>
      </c>
      <c r="G11" s="11" t="s">
        <v>9</v>
      </c>
      <c r="H11" s="11" t="s">
        <v>12</v>
      </c>
      <c r="I11" s="7"/>
      <c r="J11" s="11" t="s">
        <v>1</v>
      </c>
      <c r="K11" s="11" t="s">
        <v>3</v>
      </c>
      <c r="L11" s="11" t="s">
        <v>5</v>
      </c>
      <c r="M11" s="11" t="s">
        <v>7</v>
      </c>
      <c r="N11" s="11" t="s">
        <v>51</v>
      </c>
      <c r="O11" s="11" t="s">
        <v>7</v>
      </c>
      <c r="P11" s="11" t="s">
        <v>9</v>
      </c>
      <c r="Q11" s="11" t="s">
        <v>12</v>
      </c>
    </row>
    <row r="12" spans="1:17" ht="15.75" x14ac:dyDescent="0.25">
      <c r="B12" s="18">
        <v>0</v>
      </c>
      <c r="C12" s="18">
        <v>9</v>
      </c>
      <c r="D12" s="12">
        <v>0</v>
      </c>
      <c r="E12" s="12">
        <v>0</v>
      </c>
      <c r="F12" s="7">
        <f>E12*C12</f>
        <v>0</v>
      </c>
      <c r="G12" s="10" t="str">
        <f>[1]!WB(E12,"&gt;=",B12*D12)</f>
        <v>=&gt;=</v>
      </c>
      <c r="H12" s="10" t="str">
        <f>[1]!WB(E12,"&lt;=",(B13-1)*D12)</f>
        <v>=&lt;=</v>
      </c>
      <c r="I12" s="7"/>
      <c r="J12" s="18">
        <v>0</v>
      </c>
      <c r="K12" s="18">
        <v>8</v>
      </c>
      <c r="L12" s="12">
        <v>0</v>
      </c>
      <c r="M12" s="15">
        <v>0</v>
      </c>
      <c r="N12" s="13">
        <v>0</v>
      </c>
      <c r="O12" s="14">
        <f>M12*K12+L12*0.00000001</f>
        <v>0</v>
      </c>
      <c r="P12" s="10" t="str">
        <f>[1]!WB(M12,"&gt;=",J12*L12)</f>
        <v>=&gt;=</v>
      </c>
      <c r="Q12" s="10" t="str">
        <f>[1]!WB(M12,"&lt;=",J13*L12)</f>
        <v>=&lt;=</v>
      </c>
    </row>
    <row r="13" spans="1:17" ht="15.75" x14ac:dyDescent="0.25">
      <c r="B13" s="18">
        <v>1000</v>
      </c>
      <c r="C13" s="18">
        <v>8</v>
      </c>
      <c r="D13" s="12">
        <v>0</v>
      </c>
      <c r="E13" s="12">
        <v>0</v>
      </c>
      <c r="F13" s="7">
        <f t="shared" ref="F13:F16" si="0">E13*C13</f>
        <v>0</v>
      </c>
      <c r="G13" s="10" t="str">
        <f>[1]!WB(E13,"&gt;=",B13*D13)</f>
        <v>=&gt;=</v>
      </c>
      <c r="H13" s="10" t="str">
        <f>[1]!WB(E13,"&lt;=",(B14-1)*D13)</f>
        <v>=&lt;=</v>
      </c>
      <c r="I13" s="7"/>
      <c r="J13" s="18">
        <v>1200</v>
      </c>
      <c r="K13" s="18">
        <v>7</v>
      </c>
      <c r="L13" s="12">
        <v>0</v>
      </c>
      <c r="M13" s="15">
        <v>0</v>
      </c>
      <c r="N13" s="13">
        <f>N12+(J13-J12)*K12</f>
        <v>9600</v>
      </c>
      <c r="O13" s="14">
        <f>M13*K13+(N13-J13*K13)*L13</f>
        <v>0</v>
      </c>
      <c r="P13" s="10" t="str">
        <f>[1]!WB(M13,"&gt;=",J13*L13)</f>
        <v>=&gt;=</v>
      </c>
      <c r="Q13" s="10" t="str">
        <f>[1]!WB(M13,"&lt;=",J14*L13)</f>
        <v>=&lt;=</v>
      </c>
    </row>
    <row r="14" spans="1:17" ht="15.75" x14ac:dyDescent="0.25">
      <c r="B14" s="18">
        <v>2500</v>
      </c>
      <c r="C14" s="18">
        <v>7</v>
      </c>
      <c r="D14" s="12">
        <v>0</v>
      </c>
      <c r="E14" s="12">
        <v>0</v>
      </c>
      <c r="F14" s="7">
        <f t="shared" si="0"/>
        <v>0</v>
      </c>
      <c r="G14" s="10" t="str">
        <f>[1]!WB(E14,"&gt;=",B14*D14)</f>
        <v>=&gt;=</v>
      </c>
      <c r="H14" s="10" t="str">
        <f>[1]!WB(E14,"&lt;=",(B15-1)*D14)</f>
        <v>=&lt;=</v>
      </c>
      <c r="I14" s="7"/>
      <c r="J14" s="18">
        <v>3000</v>
      </c>
      <c r="K14" s="18">
        <v>6</v>
      </c>
      <c r="L14" s="12">
        <v>0</v>
      </c>
      <c r="M14" s="15">
        <v>0</v>
      </c>
      <c r="N14" s="13">
        <f t="shared" ref="N14:N16" si="1">N13+(J14-J13)*K13</f>
        <v>22200</v>
      </c>
      <c r="O14" s="14">
        <f t="shared" ref="O14:O16" si="2">M14*K14+(N14-J14*K14)*L14</f>
        <v>0</v>
      </c>
      <c r="P14" s="10" t="str">
        <f>[1]!WB(M14,"&gt;=",J14*L14)</f>
        <v>=&gt;=</v>
      </c>
      <c r="Q14" s="10" t="str">
        <f>[1]!WB(M14,"&lt;=",J15*L14)</f>
        <v>=&lt;=</v>
      </c>
    </row>
    <row r="15" spans="1:17" ht="15.75" x14ac:dyDescent="0.25">
      <c r="B15" s="18">
        <v>7500</v>
      </c>
      <c r="C15" s="18">
        <v>5</v>
      </c>
      <c r="D15" s="12">
        <v>1</v>
      </c>
      <c r="E15" s="12">
        <v>7500</v>
      </c>
      <c r="F15" s="7">
        <f t="shared" si="0"/>
        <v>37500</v>
      </c>
      <c r="G15" s="10" t="str">
        <f>[1]!WB(E15,"&gt;=",B15*D15)</f>
        <v>=&gt;=</v>
      </c>
      <c r="H15" s="10" t="str">
        <f>[1]!WB(E15,"&lt;=",(B16-1)*D15)</f>
        <v>&lt;=</v>
      </c>
      <c r="I15" s="7"/>
      <c r="J15" s="18">
        <v>7500</v>
      </c>
      <c r="K15" s="18">
        <v>4</v>
      </c>
      <c r="L15" s="12">
        <v>0</v>
      </c>
      <c r="M15" s="15">
        <v>0</v>
      </c>
      <c r="N15" s="13">
        <f t="shared" si="1"/>
        <v>49200</v>
      </c>
      <c r="O15" s="14">
        <f t="shared" si="2"/>
        <v>0</v>
      </c>
      <c r="P15" s="10" t="str">
        <f>[1]!WB(M15,"&gt;=",J15*L15)</f>
        <v>=&gt;=</v>
      </c>
      <c r="Q15" s="10" t="str">
        <f>[1]!WB(M15,"&lt;=",J16*L15)</f>
        <v>=&lt;=</v>
      </c>
    </row>
    <row r="16" spans="1:17" ht="15.75" x14ac:dyDescent="0.25">
      <c r="B16" s="18">
        <v>15000</v>
      </c>
      <c r="C16" s="18">
        <v>3</v>
      </c>
      <c r="D16" s="12">
        <v>0</v>
      </c>
      <c r="E16" s="12">
        <v>0</v>
      </c>
      <c r="F16" s="7">
        <f t="shared" si="0"/>
        <v>0</v>
      </c>
      <c r="G16" s="10" t="str">
        <f>[1]!WB(E16,"&gt;=",B16*D16)</f>
        <v>=&gt;=</v>
      </c>
      <c r="H16" s="10" t="str">
        <f>[1]!WB(E16,"&lt;=",(B17-1)*D16)</f>
        <v>=&lt;=</v>
      </c>
      <c r="I16" s="7"/>
      <c r="J16" s="18">
        <v>14000</v>
      </c>
      <c r="K16" s="18">
        <v>2</v>
      </c>
      <c r="L16" s="12">
        <v>0</v>
      </c>
      <c r="M16" s="15">
        <v>0</v>
      </c>
      <c r="N16" s="13">
        <f t="shared" si="1"/>
        <v>75200</v>
      </c>
      <c r="O16" s="14">
        <f t="shared" si="2"/>
        <v>0</v>
      </c>
      <c r="P16" s="10" t="str">
        <f>[1]!WB(M16,"&gt;=",J16*L16)</f>
        <v>=&gt;=</v>
      </c>
      <c r="Q16" s="10" t="str">
        <f>[1]!WB(M16,"&lt;=",J17*L16)</f>
        <v>=&lt;=</v>
      </c>
    </row>
    <row r="17" spans="1:17" ht="15.75" x14ac:dyDescent="0.25">
      <c r="B17" s="18">
        <v>20000</v>
      </c>
      <c r="C17" s="7" t="s">
        <v>13</v>
      </c>
      <c r="D17" s="7"/>
      <c r="E17" s="7"/>
      <c r="F17" s="7"/>
      <c r="G17" s="7"/>
      <c r="H17" s="7"/>
      <c r="I17" s="7"/>
      <c r="J17" s="18">
        <v>20000</v>
      </c>
      <c r="K17" s="7" t="s">
        <v>13</v>
      </c>
      <c r="L17" s="7"/>
      <c r="M17" s="7"/>
      <c r="N17" s="7"/>
      <c r="O17" s="7"/>
      <c r="P17" s="7"/>
      <c r="Q17" s="7"/>
    </row>
    <row r="18" spans="1:17" ht="15.75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15.75" x14ac:dyDescent="0.25">
      <c r="B19" s="7"/>
      <c r="C19" s="7"/>
      <c r="D19" s="8" t="s">
        <v>14</v>
      </c>
      <c r="E19" s="8" t="s">
        <v>15</v>
      </c>
      <c r="F19" s="8" t="s">
        <v>8</v>
      </c>
      <c r="G19" s="7"/>
      <c r="H19" s="7"/>
      <c r="I19" s="7"/>
      <c r="J19" s="7"/>
      <c r="K19" s="7"/>
      <c r="L19" s="8" t="s">
        <v>14</v>
      </c>
      <c r="M19" s="8" t="s">
        <v>15</v>
      </c>
      <c r="N19" s="8"/>
      <c r="O19" s="8" t="s">
        <v>8</v>
      </c>
      <c r="P19" s="7"/>
      <c r="Q19" s="7"/>
    </row>
    <row r="20" spans="1:17" ht="15.75" x14ac:dyDescent="0.25">
      <c r="B20" s="7"/>
      <c r="C20" s="7"/>
      <c r="D20" s="7">
        <f>SUM(D12:D16)</f>
        <v>1</v>
      </c>
      <c r="E20" s="7">
        <f>SUM(E12:E16)</f>
        <v>7500</v>
      </c>
      <c r="F20" s="7">
        <f>SUM(F12:F16)</f>
        <v>37500</v>
      </c>
      <c r="G20" s="7"/>
      <c r="H20" s="7"/>
      <c r="I20" s="7"/>
      <c r="J20" s="7"/>
      <c r="K20" s="7"/>
      <c r="L20" s="7">
        <f>SUM(L12:L16)</f>
        <v>0</v>
      </c>
      <c r="M20" s="7">
        <f>SUM(M12:M16)</f>
        <v>0</v>
      </c>
      <c r="N20" s="7"/>
      <c r="O20" s="7">
        <f>SUM(O12:O16)</f>
        <v>0</v>
      </c>
      <c r="P20" s="7"/>
      <c r="Q20" s="7"/>
    </row>
    <row r="21" spans="1:17" ht="15.75" x14ac:dyDescent="0.25">
      <c r="A21" s="7"/>
      <c r="B21" s="7"/>
      <c r="C21" s="8" t="s">
        <v>16</v>
      </c>
      <c r="D21" s="10" t="str">
        <f>[1]!WB(D20,"&lt;=",1)</f>
        <v>=&lt;=</v>
      </c>
      <c r="E21" s="7"/>
      <c r="F21" s="7"/>
      <c r="G21" s="7"/>
      <c r="H21" s="7"/>
      <c r="I21" s="7"/>
      <c r="J21" s="7"/>
      <c r="K21" s="8" t="s">
        <v>16</v>
      </c>
      <c r="L21" s="10" t="str">
        <f>[1]!WB(L20,"&lt;=",1)</f>
        <v>&lt;=</v>
      </c>
      <c r="M21" s="7"/>
      <c r="N21" s="7"/>
      <c r="O21" s="7"/>
      <c r="P21" s="7"/>
      <c r="Q21" s="7"/>
    </row>
    <row r="23" spans="1:17" x14ac:dyDescent="0.25">
      <c r="A23" t="s">
        <v>73</v>
      </c>
    </row>
  </sheetData>
  <pageMargins left="0.7" right="0.7" top="0.75" bottom="0.75" header="0.3" footer="0.3"/>
  <ignoredErrors>
    <ignoredError sqref="G15:G16 H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WB! Status</vt:lpstr>
      <vt:lpstr>Sheet1</vt:lpstr>
      <vt:lpstr>WBBINRange0</vt:lpstr>
      <vt:lpstr>WBBINRange1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2021-02-06T14:43:58Z</dcterms:created>
  <dcterms:modified xsi:type="dcterms:W3CDTF">2021-02-06T19:28:34Z</dcterms:modified>
</cp:coreProperties>
</file>